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 activeTab="1"/>
  </bookViews>
  <sheets>
    <sheet name="CANTIDADES" sheetId="2" r:id="rId1"/>
    <sheet name="PRESUPUESTO OFICIAL" sheetId="1" r:id="rId2"/>
    <sheet name="Hoja3" sheetId="3" r:id="rId3"/>
  </sheets>
  <externalReferences>
    <externalReference r:id="rId4"/>
  </externalReferences>
  <definedNames>
    <definedName name="_xlnm.Print_Titles" localSheetId="0">CANTIDADES!$1:$10</definedName>
    <definedName name="_xlnm.Print_Titles" localSheetId="1">'PRESUPUESTO OFICIAL'!$1:$10</definedName>
  </definedNames>
  <calcPr calcId="124519"/>
</workbook>
</file>

<file path=xl/calcChain.xml><?xml version="1.0" encoding="utf-8"?>
<calcChain xmlns="http://schemas.openxmlformats.org/spreadsheetml/2006/main">
  <c r="F12" i="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35"/>
  <c r="F37"/>
  <c r="F38"/>
  <c r="F39"/>
  <c r="F40"/>
  <c r="F42"/>
  <c r="F43"/>
  <c r="F44"/>
  <c r="F45"/>
  <c r="F48"/>
  <c r="F49"/>
  <c r="F50"/>
  <c r="F51"/>
  <c r="F53"/>
  <c r="F55"/>
  <c r="F56"/>
  <c r="F57"/>
  <c r="F59"/>
  <c r="F60"/>
  <c r="F61"/>
  <c r="F64"/>
  <c r="F65"/>
  <c r="F66"/>
  <c r="F67"/>
  <c r="F68"/>
  <c r="F69"/>
  <c r="F72"/>
  <c r="F73"/>
  <c r="F74"/>
  <c r="F76"/>
  <c r="F77"/>
  <c r="F79"/>
  <c r="F81"/>
  <c r="F83"/>
  <c r="F86"/>
  <c r="F88"/>
  <c r="F91"/>
  <c r="F103" s="1"/>
  <c r="F92"/>
  <c r="F93"/>
  <c r="F96"/>
  <c r="F97"/>
  <c r="F99"/>
  <c r="F102"/>
  <c r="B102"/>
  <c r="B99"/>
  <c r="B97"/>
  <c r="B96"/>
  <c r="B93"/>
  <c r="B92"/>
  <c r="B91"/>
  <c r="B88"/>
  <c r="B86"/>
  <c r="B83"/>
  <c r="B81"/>
  <c r="B79"/>
  <c r="B77"/>
  <c r="B76"/>
  <c r="B74"/>
  <c r="B73"/>
  <c r="B72"/>
  <c r="B69"/>
  <c r="B68"/>
  <c r="B67"/>
  <c r="B66"/>
  <c r="B65"/>
  <c r="B64"/>
  <c r="B61"/>
  <c r="B60"/>
  <c r="B59"/>
  <c r="B57"/>
  <c r="B56"/>
  <c r="B55"/>
  <c r="B53"/>
  <c r="B51"/>
  <c r="B50"/>
  <c r="B49"/>
  <c r="B48"/>
  <c r="B45"/>
  <c r="A43"/>
  <c r="A44"/>
  <c r="A45" s="1"/>
  <c r="B44"/>
  <c r="B43"/>
  <c r="B42"/>
  <c r="B39"/>
  <c r="B38"/>
  <c r="B37"/>
  <c r="B35"/>
  <c r="B34"/>
  <c r="B32"/>
  <c r="A25"/>
  <c r="A26"/>
  <c r="A27" s="1"/>
  <c r="A28" s="1"/>
  <c r="A29" s="1"/>
  <c r="A30" s="1"/>
  <c r="A31" s="1"/>
  <c r="A32" s="1"/>
  <c r="B31"/>
  <c r="B30"/>
  <c r="B29"/>
  <c r="B28"/>
  <c r="B27"/>
  <c r="B26"/>
  <c r="B25"/>
  <c r="B24"/>
  <c r="B23"/>
  <c r="A22"/>
  <c r="A23" s="1"/>
  <c r="B22"/>
  <c r="B21"/>
  <c r="B20"/>
  <c r="B19"/>
  <c r="A13"/>
  <c r="A14" s="1"/>
  <c r="A15" s="1"/>
  <c r="A16" s="1"/>
  <c r="A17" s="1"/>
  <c r="A18" s="1"/>
  <c r="A19" s="1"/>
  <c r="B18"/>
  <c r="B17"/>
  <c r="B16"/>
  <c r="B15"/>
  <c r="B14"/>
  <c r="F23" i="1"/>
  <c r="F12"/>
  <c r="F13"/>
  <c r="F14"/>
  <c r="F15"/>
  <c r="F16"/>
  <c r="F17"/>
  <c r="F18"/>
  <c r="F19"/>
  <c r="F20"/>
  <c r="F21"/>
  <c r="F22"/>
  <c r="F24"/>
  <c r="F25"/>
  <c r="F26"/>
  <c r="F27"/>
  <c r="F28"/>
  <c r="F29"/>
  <c r="F30"/>
  <c r="F31"/>
  <c r="F32"/>
  <c r="F34"/>
  <c r="F35"/>
  <c r="F37"/>
  <c r="F38"/>
  <c r="F39"/>
  <c r="F40"/>
  <c r="F42"/>
  <c r="F43"/>
  <c r="F44"/>
  <c r="F45"/>
  <c r="F48"/>
  <c r="F49"/>
  <c r="F50"/>
  <c r="F51"/>
  <c r="F53"/>
  <c r="F55"/>
  <c r="F56"/>
  <c r="F57"/>
  <c r="F59"/>
  <c r="F60"/>
  <c r="F61"/>
  <c r="F64"/>
  <c r="F65"/>
  <c r="F66"/>
  <c r="F67"/>
  <c r="F68"/>
  <c r="F69"/>
  <c r="F72"/>
  <c r="F73"/>
  <c r="F74"/>
  <c r="F76"/>
  <c r="F77"/>
  <c r="F79"/>
  <c r="F81"/>
  <c r="F83"/>
  <c r="F86"/>
  <c r="F88"/>
  <c r="F91"/>
  <c r="F92"/>
  <c r="F93"/>
  <c r="F96"/>
  <c r="F97"/>
  <c r="F99"/>
  <c r="F102"/>
  <c r="F103"/>
  <c r="F104" s="1"/>
  <c r="F105" s="1"/>
  <c r="F107" s="1"/>
  <c r="B102"/>
  <c r="B99"/>
  <c r="B97"/>
  <c r="B96"/>
  <c r="B93"/>
  <c r="B92"/>
  <c r="B91"/>
  <c r="B88"/>
  <c r="B86"/>
  <c r="B83"/>
  <c r="B81"/>
  <c r="B79"/>
  <c r="B77"/>
  <c r="B76"/>
  <c r="B74"/>
  <c r="B73"/>
  <c r="B72"/>
  <c r="B69"/>
  <c r="B68"/>
  <c r="B67"/>
  <c r="B66"/>
  <c r="B65"/>
  <c r="B64"/>
  <c r="B61"/>
  <c r="B60"/>
  <c r="B59"/>
  <c r="B57"/>
  <c r="B56"/>
  <c r="B55"/>
  <c r="B53"/>
  <c r="B51"/>
  <c r="B50"/>
  <c r="B49"/>
  <c r="B48"/>
  <c r="B45"/>
  <c r="A43"/>
  <c r="A44" s="1"/>
  <c r="A45" s="1"/>
  <c r="B44"/>
  <c r="B43"/>
  <c r="B42"/>
  <c r="B39"/>
  <c r="B38"/>
  <c r="B37"/>
  <c r="B35"/>
  <c r="B34"/>
  <c r="B32"/>
  <c r="A25"/>
  <c r="A26" s="1"/>
  <c r="A27" s="1"/>
  <c r="A28" s="1"/>
  <c r="A29" s="1"/>
  <c r="A30" s="1"/>
  <c r="A31" s="1"/>
  <c r="A32" s="1"/>
  <c r="B31"/>
  <c r="B30"/>
  <c r="B29"/>
  <c r="B28"/>
  <c r="B27"/>
  <c r="B26"/>
  <c r="B25"/>
  <c r="B24"/>
  <c r="B23"/>
  <c r="A22"/>
  <c r="A23"/>
  <c r="B22"/>
  <c r="B21"/>
  <c r="B20"/>
  <c r="A13"/>
  <c r="A14" s="1"/>
  <c r="A15" s="1"/>
  <c r="A16" s="1"/>
  <c r="A17" s="1"/>
  <c r="A18" s="1"/>
  <c r="A19" s="1"/>
  <c r="B19"/>
  <c r="B18"/>
  <c r="B17"/>
  <c r="B16"/>
  <c r="B15"/>
  <c r="B14"/>
  <c r="F106"/>
  <c r="F104" i="2" l="1"/>
  <c r="F105"/>
  <c r="F107" s="1"/>
  <c r="F106"/>
</calcChain>
</file>

<file path=xl/sharedStrings.xml><?xml version="1.0" encoding="utf-8"?>
<sst xmlns="http://schemas.openxmlformats.org/spreadsheetml/2006/main" count="320" uniqueCount="105">
  <si>
    <t xml:space="preserve">                UNIVERSIDAD DEL CAUCA</t>
  </si>
  <si>
    <t xml:space="preserve">                VICERRECTORIA ADMINISTRATIVA</t>
  </si>
  <si>
    <t xml:space="preserve">                  UNIDAD DE SALUD </t>
  </si>
  <si>
    <t>ANEXO 03</t>
  </si>
  <si>
    <t>Noviembre de 2010</t>
  </si>
  <si>
    <t>ITEM</t>
  </si>
  <si>
    <t>DESCRIPCIÓN</t>
  </si>
  <si>
    <t>UNID.</t>
  </si>
  <si>
    <t>CANT.</t>
  </si>
  <si>
    <t>VR. UNITARIO</t>
  </si>
  <si>
    <t>VR. TOTAL</t>
  </si>
  <si>
    <t xml:space="preserve">I </t>
  </si>
  <si>
    <t>PRELIMINARES</t>
  </si>
  <si>
    <t>Demolición piso en baldosa de gres 0,25*0,25m, incluye mortero de nivelación, incluye retiro y bote de escombros.</t>
  </si>
  <si>
    <t>M2</t>
  </si>
  <si>
    <t>Demolición de repellos en mal estado, incluye retiro y bote de escombros.</t>
  </si>
  <si>
    <t>UND</t>
  </si>
  <si>
    <t>ML</t>
  </si>
  <si>
    <t>M3</t>
  </si>
  <si>
    <t>II</t>
  </si>
  <si>
    <t>DESAGÜES E INSTALACIONES SUBTERRÁNEAS</t>
  </si>
  <si>
    <t>III</t>
  </si>
  <si>
    <t>MAMPOSTERIA</t>
  </si>
  <si>
    <t>Suministro e instalacion de esquinero media caña Dryflex para muro-muro y muro-cielo de 10cm</t>
  </si>
  <si>
    <t>IV</t>
  </si>
  <si>
    <t>PISOS Y ENCHAPES</t>
  </si>
  <si>
    <t>V</t>
  </si>
  <si>
    <t xml:space="preserve">INSTALACION HIDROSANITARIA </t>
  </si>
  <si>
    <t>RED GENERAL AGUA FRIA  - AGUA POTABLE</t>
  </si>
  <si>
    <t>5,1,1</t>
  </si>
  <si>
    <t>5,1,2</t>
  </si>
  <si>
    <t>5,1,3</t>
  </si>
  <si>
    <t>5,1,4</t>
  </si>
  <si>
    <t>PUNTOS HIDRAULICOS AGUA FRIA</t>
  </si>
  <si>
    <t>5,2,1</t>
  </si>
  <si>
    <t>SALIDAS SANITARIAS</t>
  </si>
  <si>
    <t>5,3,1</t>
  </si>
  <si>
    <t>5,3,2</t>
  </si>
  <si>
    <t>5,3,3</t>
  </si>
  <si>
    <t>RED GENERAL TUBERÍA SANITARIA</t>
  </si>
  <si>
    <t>5,4,1</t>
  </si>
  <si>
    <t>5,4,2</t>
  </si>
  <si>
    <t>5,4,3</t>
  </si>
  <si>
    <t>VI</t>
  </si>
  <si>
    <t>APARATOS SANITARIOS Y ACCESORIOS</t>
  </si>
  <si>
    <t>6.1</t>
  </si>
  <si>
    <t xml:space="preserve">APARATOS SANITARIOS </t>
  </si>
  <si>
    <t>6,1,1</t>
  </si>
  <si>
    <t>6,1,2</t>
  </si>
  <si>
    <t>6,1,3</t>
  </si>
  <si>
    <t>6,1,4</t>
  </si>
  <si>
    <t>6,1,5</t>
  </si>
  <si>
    <t>6,1,6</t>
  </si>
  <si>
    <t>VII</t>
  </si>
  <si>
    <t>INSTALACION ELECTRICA, TELEFÓNICA Y COMUNICACIONES</t>
  </si>
  <si>
    <t>SALIDAS ALUMBRADO Y TOMAS</t>
  </si>
  <si>
    <t>7,1,1</t>
  </si>
  <si>
    <t>7,1,2</t>
  </si>
  <si>
    <t>7,1,3</t>
  </si>
  <si>
    <t>TABLEROS E INTERRUPTORES</t>
  </si>
  <si>
    <t>7,2,1</t>
  </si>
  <si>
    <t>7,2,2</t>
  </si>
  <si>
    <t>SISTEMA DE TELEVISION</t>
  </si>
  <si>
    <t>7,3,1</t>
  </si>
  <si>
    <t xml:space="preserve">SISTEMA DE PROTECCIÓN </t>
  </si>
  <si>
    <t>7,4,1</t>
  </si>
  <si>
    <t>PUNTO DE DATOS</t>
  </si>
  <si>
    <t>7,5,1</t>
  </si>
  <si>
    <t>VIII</t>
  </si>
  <si>
    <t>SISTEMA DE CONSTRUCCIÓN LIVIANA EN SECO</t>
  </si>
  <si>
    <t xml:space="preserve">CIELO FALSO   </t>
  </si>
  <si>
    <t>8,1,1</t>
  </si>
  <si>
    <t>MUROS DIVISORIOS</t>
  </si>
  <si>
    <t>8,2,1</t>
  </si>
  <si>
    <t>IX</t>
  </si>
  <si>
    <t>PINTURA</t>
  </si>
  <si>
    <t>SOBRE MAMPOSTERIA</t>
  </si>
  <si>
    <t>9,1,1</t>
  </si>
  <si>
    <t>9,1,2</t>
  </si>
  <si>
    <t>9,1,3</t>
  </si>
  <si>
    <t>X</t>
  </si>
  <si>
    <t>CARPINTERIA METALICA</t>
  </si>
  <si>
    <t>CARPINTERIA EN ALUMINIO</t>
  </si>
  <si>
    <t>10,1,1</t>
  </si>
  <si>
    <t>10,1,2</t>
  </si>
  <si>
    <t>XI</t>
  </si>
  <si>
    <t>VIDRIOS Y ESPEJOS</t>
  </si>
  <si>
    <t>XII</t>
  </si>
  <si>
    <t>ASEO Y VARIOS</t>
  </si>
  <si>
    <t>ASEO Y LIMPIEZA</t>
  </si>
  <si>
    <t>12,1,1</t>
  </si>
  <si>
    <t>COSTO DIRECTO</t>
  </si>
  <si>
    <t>AUI 25%</t>
  </si>
  <si>
    <t>IVA 16% SOBRE UTILIDAD 5%</t>
  </si>
  <si>
    <t>COSTO TOTAL</t>
  </si>
  <si>
    <t>LA UNIVERSIDAD DEL CAUCA PARA EL PROCESO DE HABILITACION</t>
  </si>
  <si>
    <t>GLOB</t>
  </si>
  <si>
    <t>AUI %</t>
  </si>
  <si>
    <t>IVA 16% SOBRE UTILIDAD %</t>
  </si>
  <si>
    <t>COSTO DIRECTO + COSTO INDIRECTO</t>
  </si>
  <si>
    <t>ARQ. DIEGO ANDRES CASTRO GARCIA</t>
  </si>
  <si>
    <t>Coordinador</t>
  </si>
  <si>
    <t>Area de Edificios, Construcción y Mantenimiento</t>
  </si>
  <si>
    <t xml:space="preserve">PRESUPUESTO OFICIAL OBRAS CIVILES EN DIFERENTES AREAS DE LA UNIDAD DE SALUD DE </t>
  </si>
  <si>
    <t xml:space="preserve">CANTIDADES DE OBRAS CIVILES EN DIFERENTES AREAS DE LA UNIDAD DE SALUD DE </t>
  </si>
</sst>
</file>

<file path=xl/styles.xml><?xml version="1.0" encoding="utf-8"?>
<styleSheet xmlns="http://schemas.openxmlformats.org/spreadsheetml/2006/main">
  <numFmts count="5">
    <numFmt numFmtId="164" formatCode="&quot;$ &quot;#,##0.00"/>
    <numFmt numFmtId="165" formatCode="#,##0.0"/>
    <numFmt numFmtId="166" formatCode="0.00_)"/>
    <numFmt numFmtId="167" formatCode="#,##0.00_);\-#,##0.00"/>
    <numFmt numFmtId="168" formatCode="0.0"/>
  </numFmts>
  <fonts count="12">
    <font>
      <sz val="10"/>
      <name val="Arial"/>
    </font>
    <font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8" fillId="0" borderId="0" xfId="0" applyFont="1" applyFill="1"/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justify" vertical="center" wrapText="1"/>
    </xf>
    <xf numFmtId="0" fontId="10" fillId="2" borderId="1" xfId="0" applyNumberFormat="1" applyFont="1" applyFill="1" applyBorder="1" applyAlignment="1" applyProtection="1">
      <alignment horizontal="center" vertical="center"/>
    </xf>
    <xf numFmtId="167" fontId="10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NumberFormat="1" applyFont="1" applyFill="1" applyBorder="1" applyAlignment="1" applyProtection="1">
      <alignment vertical="center"/>
    </xf>
    <xf numFmtId="3" fontId="10" fillId="2" borderId="1" xfId="0" applyNumberFormat="1" applyFont="1" applyFill="1" applyBorder="1" applyAlignment="1" applyProtection="1">
      <alignment vertical="center"/>
    </xf>
    <xf numFmtId="168" fontId="10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167" fontId="9" fillId="2" borderId="1" xfId="0" applyNumberFormat="1" applyFont="1" applyFill="1" applyBorder="1" applyAlignment="1" applyProtection="1">
      <alignment vertical="center"/>
    </xf>
    <xf numFmtId="3" fontId="9" fillId="2" borderId="1" xfId="0" applyNumberFormat="1" applyFont="1" applyFill="1" applyBorder="1" applyAlignment="1" applyProtection="1">
      <alignment vertical="center"/>
    </xf>
    <xf numFmtId="1" fontId="9" fillId="2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/>
    <xf numFmtId="0" fontId="10" fillId="0" borderId="0" xfId="0" applyFont="1"/>
    <xf numFmtId="165" fontId="10" fillId="0" borderId="0" xfId="0" applyNumberFormat="1" applyFont="1"/>
    <xf numFmtId="2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65" fontId="9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87</xdr:row>
      <xdr:rowOff>0</xdr:rowOff>
    </xdr:from>
    <xdr:to>
      <xdr:col>0</xdr:col>
      <xdr:colOff>161925</xdr:colOff>
      <xdr:row>95</xdr:row>
      <xdr:rowOff>485775</xdr:rowOff>
    </xdr:to>
    <xdr:sp macro="" textlink="">
      <xdr:nvSpPr>
        <xdr:cNvPr id="2053" name="Text Box 37940"/>
        <xdr:cNvSpPr txBox="1">
          <a:spLocks noChangeArrowheads="1"/>
        </xdr:cNvSpPr>
      </xdr:nvSpPr>
      <xdr:spPr bwMode="auto">
        <a:xfrm>
          <a:off x="0" y="29079825"/>
          <a:ext cx="161925" cy="27527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20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638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</xdr:col>
      <xdr:colOff>523875</xdr:colOff>
      <xdr:row>85</xdr:row>
      <xdr:rowOff>0</xdr:rowOff>
    </xdr:from>
    <xdr:to>
      <xdr:col>4</xdr:col>
      <xdr:colOff>152400</xdr:colOff>
      <xdr:row>95</xdr:row>
      <xdr:rowOff>114300</xdr:rowOff>
    </xdr:to>
    <xdr:sp macro="" textlink="">
      <xdr:nvSpPr>
        <xdr:cNvPr id="2055" name="Text Box 37940"/>
        <xdr:cNvSpPr txBox="1">
          <a:spLocks noChangeArrowheads="1"/>
        </xdr:cNvSpPr>
      </xdr:nvSpPr>
      <xdr:spPr bwMode="auto">
        <a:xfrm>
          <a:off x="4610100" y="28108275"/>
          <a:ext cx="161925" cy="3352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200025</xdr:colOff>
      <xdr:row>3</xdr:row>
      <xdr:rowOff>0</xdr:rowOff>
    </xdr:to>
    <xdr:pic>
      <xdr:nvPicPr>
        <xdr:cNvPr id="205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561975" cy="638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85</xdr:row>
      <xdr:rowOff>0</xdr:rowOff>
    </xdr:from>
    <xdr:to>
      <xdr:col>4</xdr:col>
      <xdr:colOff>152400</xdr:colOff>
      <xdr:row>95</xdr:row>
      <xdr:rowOff>114300</xdr:rowOff>
    </xdr:to>
    <xdr:sp macro="" textlink="">
      <xdr:nvSpPr>
        <xdr:cNvPr id="1027" name="Text Box 37940"/>
        <xdr:cNvSpPr txBox="1">
          <a:spLocks noChangeArrowheads="1"/>
        </xdr:cNvSpPr>
      </xdr:nvSpPr>
      <xdr:spPr bwMode="auto">
        <a:xfrm>
          <a:off x="4610100" y="28051125"/>
          <a:ext cx="161925" cy="3352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200025</xdr:colOff>
      <xdr:row>3</xdr:row>
      <xdr:rowOff>0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561975" cy="638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nicauca\Mis%20documentos\Mis%20documentos\UNIDADSALUD\OBRAS%202010\ANEXO%20No.%203%20-%20UNISALUD.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taciones"/>
      <sheetName val="personal"/>
      <sheetName val="AIU"/>
      <sheetName val="equipo"/>
      <sheetName val="Materiales"/>
      <sheetName val="Productos"/>
      <sheetName val="PRESUPUESTO"/>
      <sheetName val="cubierta"/>
      <sheetName val="instalaciones"/>
      <sheetName val="otros"/>
      <sheetName val="concretos"/>
      <sheetName val="pisos y acabados"/>
      <sheetName val="preliminares"/>
      <sheetName val="mamposteria"/>
      <sheetName val="formaletas"/>
      <sheetName val="muros y obras de arte"/>
      <sheetName val="carpinteria"/>
      <sheetName val="Informe de compati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63">
          <cell r="B1063" t="str">
            <v>Construcción de cielo falso en Superboard 6 mm, Instalado sobre perfileria rolada calibre 26, cada 40 cm.  Incluye pintura  vinilo Tipo I a tres (3) manos; espesor de lamina de Superboard 6 mm. El cielo falso suspendido con cuelga rigida en angulo galvani</v>
          </cell>
        </row>
        <row r="1115">
          <cell r="B1115" t="str">
            <v>Construcción de muro liviano en seco, en superboard de espesor 10 mm ambas caras;  con estructura en perfilería de acero galvanizado calibre 22 con sección de 89 mm para los parales;  perfil canal en acero galvanizado calibre 22 con sección de 90 mm entre</v>
          </cell>
        </row>
      </sheetData>
      <sheetData sheetId="8" refreshError="1">
        <row r="1">
          <cell r="B1" t="str">
            <v>Puntos hidráulicos de 1/2" tubería PVC RDE 21, incluye accesorios galvanizados en la salida de conexión y de instalación</v>
          </cell>
        </row>
        <row r="102">
          <cell r="B102" t="str">
            <v>Puntos sanitarios D=2", incluye accesorios pvc para su instalación, y tubo pvc D=2" hasta  una longitud promedio de 3,00 metros.</v>
          </cell>
        </row>
        <row r="152">
          <cell r="B152" t="str">
            <v>Puntos sanitarios D=4", incluye accesorios pvc para su instalación, y tubo pvc D=4" hasta  una longitud promedio de 3,00 metros.</v>
          </cell>
        </row>
        <row r="202">
          <cell r="B202" t="str">
            <v>Suministro e instalación de tubería de presión  PVC  1/2 " RDE 21, incluye accesorios galvanizados en la salida de conexión y de instalación</v>
          </cell>
        </row>
        <row r="254">
          <cell r="B254" t="str">
            <v>Suministro e instalación de tubería de presión  PVC 3/4 ", incluye accesorios galvanizados en la salida de conexión y de instalación</v>
          </cell>
        </row>
        <row r="304">
          <cell r="B304" t="str">
            <v>Suministro e instalación tubería PVC sanitaria 2" incluye accesorios, excavacion, retiro de escombros y relleno de zanja.</v>
          </cell>
        </row>
        <row r="355">
          <cell r="B355" t="str">
            <v>Puntos sanitarios D=3", incluye accesorios pvc para su instalación, y tubo pvc D=3" hasta  una longitud promedio de 3,00 metros.</v>
          </cell>
        </row>
        <row r="406">
          <cell r="B406" t="str">
            <v>Suministro e instalación tubería PVC sanitaria 4"  incluye accesorios, excavacion, retiro de escombros y relleno de zanja.</v>
          </cell>
        </row>
        <row r="559">
          <cell r="B559" t="str">
            <v>Suministro e instalación tubería PVC sanitaria 3"  incluye accesorios, excavacion, retiro de escombros y relleno de zanja.</v>
          </cell>
        </row>
        <row r="662">
          <cell r="B662" t="str">
            <v>Suministro e instalación de llaves de paso 1/2" Red White, con su respectiva tapa de registro plástica de PVC  15x15 cmts. y accesorios.</v>
          </cell>
        </row>
        <row r="765">
          <cell r="B765" t="str">
            <v>Tapa plastica de Registro 20x20 con marco de incrustar.</v>
          </cell>
        </row>
        <row r="866">
          <cell r="B866" t="str">
            <v>Sumistro e instalación de sanitario completo Ref. STILO 30535 Color: BONE, incluye  acople de manguera y accesorios</v>
          </cell>
        </row>
        <row r="966">
          <cell r="B966" t="str">
            <v>Suministro e instalación de lavamanos de sobreponer Ref. Marsella 01301 Color:  BONE, incluye llave automática para lavamanos Ref. 711000001, acople manguera lavamanos y sifón desague lavamanos Ref. 931300001</v>
          </cell>
        </row>
        <row r="1852">
          <cell r="B1852" t="str">
            <v>Sumnistro e instalación Mesón Acero INOX 0.50M Entrepaño (0,82*0,55m)</v>
          </cell>
        </row>
        <row r="1902">
          <cell r="B1902" t="str">
            <v xml:space="preserve">Suministro e instalación Pozuelo Acero INOX.Mesón Integral. 2,05*0,55m incluye Grifería grival cuello de ganzo, tapones, sifón, rejilla y accesorios para instalación  </v>
          </cell>
        </row>
        <row r="1952">
          <cell r="B1952" t="str">
            <v xml:space="preserve">Suministro e instalación Pozuelo Acero INOX.Mesón Integral. 0,82*0,55m incluye grifería grival cuello de ganzo, tapones, sifón, rejilla y accesorios para instalación </v>
          </cell>
        </row>
        <row r="2052">
          <cell r="B2052" t="str">
            <v>Salida para iluminación 110 Voltios en conduit  metalico galvanizado 3/4" Marca I.M.C con accesorios.   Conductores No.12 AWG -THHN -THWN Centelsa y un conductor No.12 AWG -THHN-THWN /Cu  Centelsa (verde) línea a tierra, cajas galvanizadas octogonales" (4</v>
          </cell>
        </row>
        <row r="2102">
          <cell r="B2102" t="str">
            <v xml:space="preserve">Salidas para  Energía Regulada que Incluye:   Toma corriente doble 15 Amp. Levitón grado hospitalario, ductos conduit  metalico galvanizado 3/4" marca I.M.C con accesorios. Conductores en cable No. 12AWG-THHN-THWN/Cu Centelsa. Línea a tierra en conductor </v>
          </cell>
        </row>
        <row r="2357">
          <cell r="B2357" t="str">
            <v>Suministro e instalación tablero de 12 circuitos inclye automaticos 1*20A</v>
          </cell>
        </row>
        <row r="2408">
          <cell r="B2408" t="str">
            <v>Acometida eléctrica en alambre No. 8 incluye regata, ductería, cableado, 2 #8 y 1#12</v>
          </cell>
        </row>
        <row r="2889">
          <cell r="B2889" t="str">
            <v>Salida para Televisión incluye regata,  aparato, ducto, cableado e instalación.</v>
          </cell>
        </row>
        <row r="2940">
          <cell r="B2940" t="str">
            <v>Salida de voz o datos 6A  completa que incluye: Flace Plate, Jack Rj45 y caja de incrustar, Cable UTP nivel 5E Belden con blindaje especial, instalación y ducto</v>
          </cell>
        </row>
        <row r="2991">
          <cell r="B2991" t="str">
            <v>Puesta tierra con Varilla CU 1/2x 2,4 Soldadura Exotérmica tipo CADWELD y aditivos para obtener R&lt;5 OHM</v>
          </cell>
        </row>
        <row r="3093">
          <cell r="B3093" t="str">
            <v>Suministro e instalación Rejilla en aluminio anticucarachas 3", con sosco.</v>
          </cell>
        </row>
        <row r="3144">
          <cell r="B3144" t="str">
            <v>Lampara Electronica de incrustar 4x17 60x60  ILTELUX IR 2X2/3" ESP 16C/4T817 41/E1.</v>
          </cell>
        </row>
      </sheetData>
      <sheetData sheetId="9" refreshError="1">
        <row r="51">
          <cell r="B51" t="str">
            <v>Aseo general</v>
          </cell>
        </row>
        <row r="153">
          <cell r="B153" t="str">
            <v xml:space="preserve">Suministro e instalación Vidrio Templado 4mm. incluye pelicula opalizada y angulos 1/2" de soporte 5cm. </v>
          </cell>
        </row>
        <row r="252">
          <cell r="B252" t="str">
            <v>Construcción de puerta y marco dos naves,  en aluminio anodizado natural  O-X;  marco sistema corredizo pesado 8025, con enchape F06, a 0.50 mts de altura, en las 2 naves y vidrio fijo en cristal 5 mm, con pisavidrios S343 y S344, montante superior en 2 c</v>
          </cell>
        </row>
        <row r="303">
          <cell r="B303" t="str">
            <v>Nave aluminio con enchape F06  lleno, incluye chapa y marco aluminio anodizado natural  O-X</v>
          </cell>
        </row>
      </sheetData>
      <sheetData sheetId="10" refreshError="1">
        <row r="743">
          <cell r="B743" t="str">
            <v>Construccion de piso primario de espesor=8 cms. En concreto clase E (17,5 MPA)</v>
          </cell>
        </row>
        <row r="901">
          <cell r="B901" t="str">
            <v>Tapas en concreto clase D (21 MPA). Ancho de 0.60 cms. E=0.05 cms. Con refuerzo en malla electrosoldada 4 mm. Abertura de 0.25*0.25 m.</v>
          </cell>
        </row>
        <row r="2665">
          <cell r="B2665" t="str">
            <v>Caja de inspección en concreto 17,5 mpa, 60 x 60 cms, con tapa espesor = 0,08 mts, incluye refuerzo de 1/4" ambas direcciones, y borde en angulo de 3" a 3 1/2"</v>
          </cell>
        </row>
      </sheetData>
      <sheetData sheetId="11" refreshError="1">
        <row r="263">
          <cell r="B263" t="str">
            <v xml:space="preserve"> Construcción e instalación de piso en baldosa Alfa  blanco payande, grano No.5, Dimensiones 0.30 x 0.30 junta perdida incluye tratamiento completo de acabado (destroncado, pulido, brillado y cristalizado).  Incluye mortero 1:4 de nivelación para pisos, e</v>
          </cell>
        </row>
        <row r="314">
          <cell r="B314" t="str">
            <v>Suministro e instalacion de enchape en cerámica primera calidad piso pared de 20.5*20.5 cms. incluye repello 1:3, pegado con pegacor.</v>
          </cell>
        </row>
        <row r="467">
          <cell r="B467" t="str">
            <v>Suministro e instalacion de guardaescoba Media Caña  Cemento h=10 cm. + Esmalte Epóxico</v>
          </cell>
        </row>
        <row r="677">
          <cell r="B677" t="str">
            <v>Pintura con vinilo Tipo 1  3 manos sobre muros incluye resanes</v>
          </cell>
        </row>
        <row r="728">
          <cell r="B728" t="str">
            <v>Pintura con esmalte sobre puertas y ventanas en madera, incluye limpieza de la superficie.</v>
          </cell>
        </row>
        <row r="935">
          <cell r="B935" t="str">
            <v>Pintura SIKA GUARD 68 Protector Epóxico Muro</v>
          </cell>
        </row>
      </sheetData>
      <sheetData sheetId="12" refreshError="1">
        <row r="56">
          <cell r="B56" t="str">
            <v>Demolición de muro en soga ladrillo comun, incluye retiro y bote de escombros.</v>
          </cell>
        </row>
        <row r="158">
          <cell r="B158" t="str">
            <v>Rasqueteada de muros incluye aseo</v>
          </cell>
        </row>
        <row r="520">
          <cell r="B520" t="str">
            <v xml:space="preserve">Desmonte de cielo raso en placa plana incl estructura, retiro y bote de escombros </v>
          </cell>
        </row>
        <row r="675">
          <cell r="B675" t="str">
            <v>Excavación a mano hasta 50 cm.con retiro y bote de escombros.</v>
          </cell>
        </row>
        <row r="831">
          <cell r="B831" t="str">
            <v>Demolición piso primario en concreto esp. 8 cm. con retiro y bote de escombros.</v>
          </cell>
        </row>
        <row r="936">
          <cell r="B936" t="str">
            <v>Corte de piso primario en concreto con disco E=5 cm. para excavación e instalación de tubería pvc sanitária.</v>
          </cell>
        </row>
        <row r="987">
          <cell r="B987" t="str">
            <v>Demolición de enchape cerámico, incluye  repello, retiro y bote de escombros</v>
          </cell>
        </row>
        <row r="1038">
          <cell r="B1038" t="str">
            <v>Desmonte de marco en lámina y puerta entamborado en triplex, incluye traslado al Area de Edificios</v>
          </cell>
        </row>
        <row r="1089">
          <cell r="B1089" t="str">
            <v>Desmonte de aparatos sanitarios, incluye traslado al Area de Edificios, Construcción y Mantenimiento</v>
          </cell>
        </row>
        <row r="1191">
          <cell r="B1191" t="str">
            <v>Desmonte Lavamanos Porcelana</v>
          </cell>
        </row>
        <row r="1242">
          <cell r="B1242" t="str">
            <v>Desmonte Vertedero Acero Inox, incluye traslado al Area de Edificios, demollición de poyo y bote de escombros.</v>
          </cell>
        </row>
        <row r="1344">
          <cell r="B1344" t="str">
            <v>Desmonte Divisiones modulares oficina, Acrilico, Aluminio, incluye traslado al Area de Edificios, Construcción y Mantenimiento</v>
          </cell>
        </row>
        <row r="1395">
          <cell r="B1395" t="str">
            <v>Desmonte Mesones en madera incluye traslado al Area de Edificios, Construcción y Mantenimiento</v>
          </cell>
        </row>
        <row r="1446">
          <cell r="B1446" t="str">
            <v>Demolición Mesones Granito Pulido, incluye demolición de poyo, retiro y bote de escombros.</v>
          </cell>
        </row>
        <row r="1497">
          <cell r="B1497" t="str">
            <v>Desmonte Muebles bajoMesones en madera , incluye traslado al  Area de Edificios.</v>
          </cell>
        </row>
        <row r="1548">
          <cell r="B1548" t="str">
            <v>Desmonte Punto eléctrico, retiro de cableado y aparato, resane mortero 1:3 y estuco.</v>
          </cell>
        </row>
        <row r="1599">
          <cell r="B1599" t="str">
            <v>Desmonte Punto Hidráulico, tapón y resane con mortero 1:3</v>
          </cell>
        </row>
        <row r="1650">
          <cell r="B1650" t="str">
            <v>Desmonte Punto Sanitário,  y resane con mortero 1:3</v>
          </cell>
        </row>
        <row r="1701">
          <cell r="B1701" t="str">
            <v>Desmonte y reubicación de archivo rodante estructura metalica y madecor.</v>
          </cell>
        </row>
      </sheetData>
      <sheetData sheetId="13" refreshError="1">
        <row r="2">
          <cell r="B2" t="str">
            <v>Muro en Bloque No. 5 E=0.12m incluye grafil de acero</v>
          </cell>
        </row>
        <row r="105">
          <cell r="B105" t="str">
            <v>Repello sobre muro espesor 3.5 cm. Mortero 1:3 con impermeabilizante</v>
          </cell>
        </row>
        <row r="411">
          <cell r="B411" t="str">
            <v xml:space="preserve"> Estuco  plástico para muros.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opLeftCell="A91" workbookViewId="0">
      <selection activeCell="F8" sqref="F8:F10"/>
    </sheetView>
  </sheetViews>
  <sheetFormatPr baseColWidth="10" defaultRowHeight="12.75"/>
  <cols>
    <col min="1" max="1" width="7.140625" style="43" customWidth="1"/>
    <col min="2" max="2" width="48.42578125" style="43" customWidth="1"/>
    <col min="3" max="3" width="5.7109375" style="43" customWidth="1"/>
    <col min="4" max="4" width="8" style="43" customWidth="1"/>
    <col min="5" max="5" width="13.28515625" style="44" customWidth="1"/>
    <col min="6" max="6" width="16.140625" style="43" customWidth="1"/>
  </cols>
  <sheetData>
    <row r="1" spans="1:6">
      <c r="A1" s="1"/>
      <c r="B1" s="2" t="s">
        <v>0</v>
      </c>
      <c r="C1" s="3"/>
      <c r="D1" s="4"/>
      <c r="E1" s="5"/>
      <c r="F1" s="6"/>
    </row>
    <row r="2" spans="1:6" ht="18.75">
      <c r="A2" s="7"/>
      <c r="B2" s="2" t="s">
        <v>1</v>
      </c>
      <c r="C2" s="8"/>
      <c r="D2" s="9"/>
      <c r="E2" s="10"/>
      <c r="F2" s="11"/>
    </row>
    <row r="3" spans="1:6" ht="18.75">
      <c r="A3" s="7"/>
      <c r="B3" s="2" t="s">
        <v>2</v>
      </c>
      <c r="C3" s="8"/>
      <c r="D3" s="9"/>
      <c r="E3" s="12"/>
      <c r="F3" s="11"/>
    </row>
    <row r="4" spans="1:6" ht="15">
      <c r="A4" s="48" t="s">
        <v>3</v>
      </c>
      <c r="B4" s="48"/>
      <c r="C4" s="48"/>
      <c r="D4" s="48"/>
      <c r="E4" s="48"/>
      <c r="F4" s="48"/>
    </row>
    <row r="5" spans="1:6" ht="15">
      <c r="A5" s="48" t="s">
        <v>104</v>
      </c>
      <c r="B5" s="48"/>
      <c r="C5" s="48"/>
      <c r="D5" s="48"/>
      <c r="E5" s="48"/>
      <c r="F5" s="48"/>
    </row>
    <row r="6" spans="1:6" ht="15">
      <c r="A6" s="48" t="s">
        <v>95</v>
      </c>
      <c r="B6" s="48"/>
      <c r="C6" s="48"/>
      <c r="D6" s="48"/>
      <c r="E6" s="48"/>
      <c r="F6" s="48"/>
    </row>
    <row r="7" spans="1:6" ht="14.25">
      <c r="A7" s="13"/>
      <c r="B7" s="13"/>
      <c r="C7" s="13"/>
      <c r="D7" s="13"/>
      <c r="E7" s="49" t="s">
        <v>4</v>
      </c>
      <c r="F7" s="49"/>
    </row>
    <row r="8" spans="1:6" ht="12.75" customHeight="1">
      <c r="A8" s="45" t="s">
        <v>5</v>
      </c>
      <c r="B8" s="46" t="s">
        <v>6</v>
      </c>
      <c r="C8" s="46" t="s">
        <v>7</v>
      </c>
      <c r="D8" s="47" t="s">
        <v>8</v>
      </c>
      <c r="E8" s="51" t="s">
        <v>9</v>
      </c>
      <c r="F8" s="47" t="s">
        <v>10</v>
      </c>
    </row>
    <row r="9" spans="1:6">
      <c r="A9" s="45"/>
      <c r="B9" s="46"/>
      <c r="C9" s="46"/>
      <c r="D9" s="47"/>
      <c r="E9" s="51"/>
      <c r="F9" s="47"/>
    </row>
    <row r="10" spans="1:6">
      <c r="A10" s="45"/>
      <c r="B10" s="46"/>
      <c r="C10" s="46"/>
      <c r="D10" s="47"/>
      <c r="E10" s="51"/>
      <c r="F10" s="47"/>
    </row>
    <row r="11" spans="1:6">
      <c r="A11" s="14" t="s">
        <v>11</v>
      </c>
      <c r="B11" s="15" t="s">
        <v>12</v>
      </c>
      <c r="C11" s="15"/>
      <c r="D11" s="15"/>
      <c r="E11" s="15"/>
      <c r="F11" s="15"/>
    </row>
    <row r="12" spans="1:6" ht="38.25">
      <c r="A12" s="16">
        <v>1.1000000000000001</v>
      </c>
      <c r="B12" s="17" t="s">
        <v>13</v>
      </c>
      <c r="C12" s="18" t="s">
        <v>14</v>
      </c>
      <c r="D12" s="19">
        <v>135</v>
      </c>
      <c r="E12" s="20"/>
      <c r="F12" s="20">
        <f>+E12*D12</f>
        <v>0</v>
      </c>
    </row>
    <row r="13" spans="1:6" ht="25.5">
      <c r="A13" s="16">
        <f>A12+0.1</f>
        <v>1.2000000000000002</v>
      </c>
      <c r="B13" s="17" t="s">
        <v>15</v>
      </c>
      <c r="C13" s="18" t="s">
        <v>14</v>
      </c>
      <c r="D13" s="19">
        <v>124</v>
      </c>
      <c r="E13" s="20"/>
      <c r="F13" s="20">
        <f t="shared" ref="F13:F74" si="0">+E13*D13</f>
        <v>0</v>
      </c>
    </row>
    <row r="14" spans="1:6">
      <c r="A14" s="16">
        <f t="shared" ref="A14:A19" si="1">A13+0.1</f>
        <v>1.3000000000000003</v>
      </c>
      <c r="B14" s="17" t="str">
        <f>[1]preliminares!B158</f>
        <v>Rasqueteada de muros incluye aseo</v>
      </c>
      <c r="C14" s="18" t="s">
        <v>14</v>
      </c>
      <c r="D14" s="19">
        <v>300</v>
      </c>
      <c r="E14" s="20"/>
      <c r="F14" s="20">
        <f t="shared" si="0"/>
        <v>0</v>
      </c>
    </row>
    <row r="15" spans="1:6" ht="25.5">
      <c r="A15" s="16">
        <f t="shared" si="1"/>
        <v>1.4000000000000004</v>
      </c>
      <c r="B15" s="17" t="str">
        <f>[1]preliminares!B520</f>
        <v xml:space="preserve">Desmonte de cielo raso en placa plana incl estructura, retiro y bote de escombros </v>
      </c>
      <c r="C15" s="21" t="s">
        <v>14</v>
      </c>
      <c r="D15" s="19">
        <v>135</v>
      </c>
      <c r="E15" s="20"/>
      <c r="F15" s="20">
        <f t="shared" si="0"/>
        <v>0</v>
      </c>
    </row>
    <row r="16" spans="1:6" ht="25.5">
      <c r="A16" s="16">
        <f t="shared" si="1"/>
        <v>1.5000000000000004</v>
      </c>
      <c r="B16" s="17" t="str">
        <f>[1]preliminares!B987</f>
        <v>Demolición de enchape cerámico, incluye  repello, retiro y bote de escombros</v>
      </c>
      <c r="C16" s="21" t="s">
        <v>14</v>
      </c>
      <c r="D16" s="19">
        <v>45</v>
      </c>
      <c r="E16" s="20"/>
      <c r="F16" s="20">
        <f t="shared" si="0"/>
        <v>0</v>
      </c>
    </row>
    <row r="17" spans="1:6" ht="25.5">
      <c r="A17" s="16">
        <f t="shared" si="1"/>
        <v>1.6000000000000005</v>
      </c>
      <c r="B17" s="17" t="str">
        <f>[1]preliminares!B1089</f>
        <v>Desmonte de aparatos sanitarios, incluye traslado al Area de Edificios, Construcción y Mantenimiento</v>
      </c>
      <c r="C17" s="21" t="s">
        <v>16</v>
      </c>
      <c r="D17" s="19">
        <v>6</v>
      </c>
      <c r="E17" s="20"/>
      <c r="F17" s="20">
        <f t="shared" si="0"/>
        <v>0</v>
      </c>
    </row>
    <row r="18" spans="1:6">
      <c r="A18" s="16">
        <f t="shared" si="1"/>
        <v>1.7000000000000006</v>
      </c>
      <c r="B18" s="17" t="str">
        <f>[1]preliminares!B1191</f>
        <v>Desmonte Lavamanos Porcelana</v>
      </c>
      <c r="C18" s="21" t="s">
        <v>16</v>
      </c>
      <c r="D18" s="19">
        <v>4</v>
      </c>
      <c r="E18" s="20"/>
      <c r="F18" s="20">
        <f t="shared" si="0"/>
        <v>0</v>
      </c>
    </row>
    <row r="19" spans="1:6" ht="38.25">
      <c r="A19" s="16">
        <f t="shared" si="1"/>
        <v>1.8000000000000007</v>
      </c>
      <c r="B19" s="17" t="str">
        <f>[1]preliminares!B1242</f>
        <v>Desmonte Vertedero Acero Inox, incluye traslado al Area de Edificios, demollición de poyo y bote de escombros.</v>
      </c>
      <c r="C19" s="21" t="s">
        <v>16</v>
      </c>
      <c r="D19" s="19">
        <v>4</v>
      </c>
      <c r="E19" s="20"/>
      <c r="F19" s="20">
        <f t="shared" si="0"/>
        <v>0</v>
      </c>
    </row>
    <row r="20" spans="1:6" ht="25.5">
      <c r="A20" s="16">
        <v>1.9</v>
      </c>
      <c r="B20" s="17" t="str">
        <f>[1]preliminares!B1038</f>
        <v>Desmonte de marco en lámina y puerta entamborado en triplex, incluye traslado al Area de Edificios</v>
      </c>
      <c r="C20" s="21" t="s">
        <v>14</v>
      </c>
      <c r="D20" s="19">
        <v>1</v>
      </c>
      <c r="E20" s="20"/>
      <c r="F20" s="20">
        <f t="shared" si="0"/>
        <v>0</v>
      </c>
    </row>
    <row r="21" spans="1:6" ht="38.25">
      <c r="A21" s="22">
        <v>1.1000000000000001</v>
      </c>
      <c r="B21" s="17" t="str">
        <f>[1]preliminares!B1344</f>
        <v>Desmonte Divisiones modulares oficina, Acrilico, Aluminio, incluye traslado al Area de Edificios, Construcción y Mantenimiento</v>
      </c>
      <c r="C21" s="21" t="s">
        <v>14</v>
      </c>
      <c r="D21" s="19">
        <v>25</v>
      </c>
      <c r="E21" s="20"/>
      <c r="F21" s="20">
        <f t="shared" si="0"/>
        <v>0</v>
      </c>
    </row>
    <row r="22" spans="1:6" ht="25.5">
      <c r="A22" s="22">
        <f>A21+0.01</f>
        <v>1.1100000000000001</v>
      </c>
      <c r="B22" s="17" t="str">
        <f>[1]preliminares!B1395</f>
        <v>Desmonte Mesones en madera incluye traslado al Area de Edificios, Construcción y Mantenimiento</v>
      </c>
      <c r="C22" s="21" t="s">
        <v>17</v>
      </c>
      <c r="D22" s="19">
        <v>10</v>
      </c>
      <c r="E22" s="20"/>
      <c r="F22" s="20">
        <f t="shared" si="0"/>
        <v>0</v>
      </c>
    </row>
    <row r="23" spans="1:6" ht="25.5">
      <c r="A23" s="22">
        <f t="shared" ref="A23:A32" si="2">A22+0.01</f>
        <v>1.1200000000000001</v>
      </c>
      <c r="B23" s="17" t="str">
        <f>[1]preliminares!B1446</f>
        <v>Demolición Mesones Granito Pulido, incluye demolición de poyo, retiro y bote de escombros.</v>
      </c>
      <c r="C23" s="21" t="s">
        <v>17</v>
      </c>
      <c r="D23" s="19">
        <v>3</v>
      </c>
      <c r="E23" s="20"/>
      <c r="F23" s="20">
        <f>+E23*D23</f>
        <v>0</v>
      </c>
    </row>
    <row r="24" spans="1:6" ht="25.5">
      <c r="A24" s="22">
        <v>1.1200000000000001</v>
      </c>
      <c r="B24" s="17" t="str">
        <f>[1]preliminares!B1497</f>
        <v>Desmonte Muebles bajoMesones en madera , incluye traslado al  Area de Edificios.</v>
      </c>
      <c r="C24" s="21" t="s">
        <v>17</v>
      </c>
      <c r="D24" s="19">
        <v>13</v>
      </c>
      <c r="E24" s="20"/>
      <c r="F24" s="20">
        <f t="shared" si="0"/>
        <v>0</v>
      </c>
    </row>
    <row r="25" spans="1:6" ht="25.5">
      <c r="A25" s="22">
        <f t="shared" si="2"/>
        <v>1.1300000000000001</v>
      </c>
      <c r="B25" s="17" t="str">
        <f>[1]preliminares!B1548</f>
        <v>Desmonte Punto eléctrico, retiro de cableado y aparato, resane mortero 1:3 y estuco.</v>
      </c>
      <c r="C25" s="21" t="s">
        <v>16</v>
      </c>
      <c r="D25" s="19">
        <v>46</v>
      </c>
      <c r="E25" s="20"/>
      <c r="F25" s="20">
        <f t="shared" si="0"/>
        <v>0</v>
      </c>
    </row>
    <row r="26" spans="1:6" ht="25.5">
      <c r="A26" s="22">
        <f t="shared" si="2"/>
        <v>1.1400000000000001</v>
      </c>
      <c r="B26" s="17" t="str">
        <f>[1]preliminares!B1599</f>
        <v>Desmonte Punto Hidráulico, tapón y resane con mortero 1:3</v>
      </c>
      <c r="C26" s="21" t="s">
        <v>16</v>
      </c>
      <c r="D26" s="19">
        <v>11</v>
      </c>
      <c r="E26" s="20"/>
      <c r="F26" s="20">
        <f t="shared" si="0"/>
        <v>0</v>
      </c>
    </row>
    <row r="27" spans="1:6">
      <c r="A27" s="22">
        <f t="shared" si="2"/>
        <v>1.1500000000000001</v>
      </c>
      <c r="B27" s="17" t="str">
        <f>[1]preliminares!B1650</f>
        <v>Desmonte Punto Sanitário,  y resane con mortero 1:3</v>
      </c>
      <c r="C27" s="21" t="s">
        <v>16</v>
      </c>
      <c r="D27" s="19">
        <v>12</v>
      </c>
      <c r="E27" s="20"/>
      <c r="F27" s="20">
        <f t="shared" si="0"/>
        <v>0</v>
      </c>
    </row>
    <row r="28" spans="1:6" ht="25.5">
      <c r="A28" s="22">
        <f t="shared" si="2"/>
        <v>1.1600000000000001</v>
      </c>
      <c r="B28" s="17" t="str">
        <f>[1]preliminares!B56</f>
        <v>Demolición de muro en soga ladrillo comun, incluye retiro y bote de escombros.</v>
      </c>
      <c r="C28" s="21" t="s">
        <v>14</v>
      </c>
      <c r="D28" s="19">
        <v>9</v>
      </c>
      <c r="E28" s="20"/>
      <c r="F28" s="20">
        <f t="shared" si="0"/>
        <v>0</v>
      </c>
    </row>
    <row r="29" spans="1:6" ht="25.5">
      <c r="A29" s="22">
        <f t="shared" si="2"/>
        <v>1.1700000000000002</v>
      </c>
      <c r="B29" s="17" t="str">
        <f>[1]preliminares!B1701</f>
        <v>Desmonte y reubicación de archivo rodante estructura metalica y madecor.</v>
      </c>
      <c r="C29" s="21" t="s">
        <v>17</v>
      </c>
      <c r="D29" s="19">
        <v>24</v>
      </c>
      <c r="E29" s="20"/>
      <c r="F29" s="20">
        <f t="shared" si="0"/>
        <v>0</v>
      </c>
    </row>
    <row r="30" spans="1:6" ht="25.5">
      <c r="A30" s="22">
        <f t="shared" si="2"/>
        <v>1.1800000000000002</v>
      </c>
      <c r="B30" s="17" t="str">
        <f>[1]preliminares!B675</f>
        <v>Excavación a mano hasta 50 cm.con retiro y bote de escombros.</v>
      </c>
      <c r="C30" s="21" t="s">
        <v>18</v>
      </c>
      <c r="D30" s="19">
        <v>10</v>
      </c>
      <c r="E30" s="20"/>
      <c r="F30" s="20">
        <f t="shared" si="0"/>
        <v>0</v>
      </c>
    </row>
    <row r="31" spans="1:6" ht="25.5">
      <c r="A31" s="22">
        <f t="shared" si="2"/>
        <v>1.1900000000000002</v>
      </c>
      <c r="B31" s="17" t="str">
        <f>[1]preliminares!B831</f>
        <v>Demolición piso primario en concreto esp. 8 cm. con retiro y bote de escombros.</v>
      </c>
      <c r="C31" s="21" t="s">
        <v>14</v>
      </c>
      <c r="D31" s="19">
        <v>51.122900000000001</v>
      </c>
      <c r="E31" s="20"/>
      <c r="F31" s="20">
        <f t="shared" si="0"/>
        <v>0</v>
      </c>
    </row>
    <row r="32" spans="1:6" ht="25.5">
      <c r="A32" s="22">
        <f t="shared" si="2"/>
        <v>1.2000000000000002</v>
      </c>
      <c r="B32" s="17" t="str">
        <f>[1]preliminares!B936</f>
        <v>Corte de piso primario en concreto con disco E=5 cm. para excavación e instalación de tubería pvc sanitária.</v>
      </c>
      <c r="C32" s="21" t="s">
        <v>17</v>
      </c>
      <c r="D32" s="19">
        <v>65</v>
      </c>
      <c r="E32" s="20"/>
      <c r="F32" s="20">
        <f t="shared" si="0"/>
        <v>0</v>
      </c>
    </row>
    <row r="33" spans="1:6">
      <c r="A33" s="14" t="s">
        <v>19</v>
      </c>
      <c r="B33" s="15" t="s">
        <v>20</v>
      </c>
      <c r="C33" s="15"/>
      <c r="D33" s="15"/>
      <c r="E33" s="23"/>
      <c r="F33" s="20"/>
    </row>
    <row r="34" spans="1:6" ht="38.25">
      <c r="A34" s="22">
        <v>2.1</v>
      </c>
      <c r="B34" s="17" t="str">
        <f>[1]concretos!B2665</f>
        <v>Caja de inspección en concreto 17,5 mpa, 60 x 60 cms, con tapa espesor = 0,08 mts, incluye refuerzo de 1/4" ambas direcciones, y borde en angulo de 3" a 3 1/2"</v>
      </c>
      <c r="C34" s="21" t="s">
        <v>16</v>
      </c>
      <c r="D34" s="19">
        <v>4</v>
      </c>
      <c r="E34" s="20"/>
      <c r="F34" s="20">
        <f t="shared" si="0"/>
        <v>0</v>
      </c>
    </row>
    <row r="35" spans="1:6" ht="38.25">
      <c r="A35" s="16">
        <v>2.2000000000000002</v>
      </c>
      <c r="B35" s="17" t="str">
        <f>[1]concretos!B901</f>
        <v>Tapas en concreto clase D (21 MPA). Ancho de 0.60 cms. E=0.05 cms. Con refuerzo en malla electrosoldada 4 mm. Abertura de 0.25*0.25 m.</v>
      </c>
      <c r="C35" s="21" t="s">
        <v>16</v>
      </c>
      <c r="D35" s="19">
        <v>5</v>
      </c>
      <c r="E35" s="20"/>
      <c r="F35" s="20">
        <f t="shared" si="0"/>
        <v>0</v>
      </c>
    </row>
    <row r="36" spans="1:6">
      <c r="A36" s="14" t="s">
        <v>21</v>
      </c>
      <c r="B36" s="15" t="s">
        <v>22</v>
      </c>
      <c r="C36" s="15"/>
      <c r="D36" s="15"/>
      <c r="E36" s="23"/>
      <c r="F36" s="20"/>
    </row>
    <row r="37" spans="1:6">
      <c r="A37" s="16">
        <v>3.1</v>
      </c>
      <c r="B37" s="24" t="str">
        <f>[1]mamposteria!B2</f>
        <v>Muro en Bloque No. 5 E=0.12m incluye grafil de acero</v>
      </c>
      <c r="C37" s="18" t="s">
        <v>14</v>
      </c>
      <c r="D37" s="25">
        <v>3</v>
      </c>
      <c r="E37" s="26"/>
      <c r="F37" s="20">
        <f t="shared" si="0"/>
        <v>0</v>
      </c>
    </row>
    <row r="38" spans="1:6" ht="25.5">
      <c r="A38" s="27">
        <v>3.1</v>
      </c>
      <c r="B38" s="17" t="str">
        <f>[1]mamposteria!B105</f>
        <v>Repello sobre muro espesor 3.5 cm. Mortero 1:3 con impermeabilizante</v>
      </c>
      <c r="C38" s="18" t="s">
        <v>14</v>
      </c>
      <c r="D38" s="25">
        <v>54</v>
      </c>
      <c r="E38" s="26"/>
      <c r="F38" s="20">
        <f t="shared" si="0"/>
        <v>0</v>
      </c>
    </row>
    <row r="39" spans="1:6">
      <c r="A39" s="27">
        <v>3.2</v>
      </c>
      <c r="B39" s="17" t="str">
        <f>[1]mamposteria!B411</f>
        <v xml:space="preserve"> Estuco  plástico para muros.</v>
      </c>
      <c r="C39" s="18" t="s">
        <v>14</v>
      </c>
      <c r="D39" s="25">
        <v>410</v>
      </c>
      <c r="E39" s="26"/>
      <c r="F39" s="20">
        <f t="shared" si="0"/>
        <v>0</v>
      </c>
    </row>
    <row r="40" spans="1:6" ht="25.5">
      <c r="A40" s="27">
        <v>3.3</v>
      </c>
      <c r="B40" s="17" t="s">
        <v>23</v>
      </c>
      <c r="C40" s="18" t="s">
        <v>17</v>
      </c>
      <c r="D40" s="19">
        <v>220</v>
      </c>
      <c r="E40" s="20"/>
      <c r="F40" s="20">
        <f t="shared" si="0"/>
        <v>0</v>
      </c>
    </row>
    <row r="41" spans="1:6">
      <c r="A41" s="14" t="s">
        <v>24</v>
      </c>
      <c r="B41" s="15" t="s">
        <v>25</v>
      </c>
      <c r="C41" s="15"/>
      <c r="D41" s="15"/>
      <c r="E41" s="23"/>
      <c r="F41" s="20"/>
    </row>
    <row r="42" spans="1:6" ht="25.5">
      <c r="A42" s="27">
        <v>4.0999999999999996</v>
      </c>
      <c r="B42" s="24" t="str">
        <f>[1]concretos!B743</f>
        <v>Construccion de piso primario de espesor=8 cms. En concreto clase E (17,5 MPA)</v>
      </c>
      <c r="C42" s="18" t="s">
        <v>14</v>
      </c>
      <c r="D42" s="19">
        <v>53</v>
      </c>
      <c r="E42" s="26"/>
      <c r="F42" s="20">
        <f t="shared" si="0"/>
        <v>0</v>
      </c>
    </row>
    <row r="43" spans="1:6" ht="63.75">
      <c r="A43" s="27">
        <f>A42+0.1</f>
        <v>4.1999999999999993</v>
      </c>
      <c r="B43" s="24" t="str">
        <f>'[1]pisos y acabados'!B263</f>
        <v xml:space="preserve"> Construcción e instalación de piso en baldosa Alfa  blanco payande, grano No.5, Dimensiones 0.30 x 0.30 junta perdida incluye tratamiento completo de acabado (destroncado, pulido, brillado y cristalizado).  Incluye mortero 1:4 de nivelación para pisos, e</v>
      </c>
      <c r="C43" s="18" t="s">
        <v>14</v>
      </c>
      <c r="D43" s="19">
        <v>135</v>
      </c>
      <c r="E43" s="26"/>
      <c r="F43" s="20">
        <f t="shared" si="0"/>
        <v>0</v>
      </c>
    </row>
    <row r="44" spans="1:6" ht="25.5">
      <c r="A44" s="27">
        <f>A43+0.1</f>
        <v>4.2999999999999989</v>
      </c>
      <c r="B44" s="24" t="str">
        <f>'[1]pisos y acabados'!B467</f>
        <v>Suministro e instalacion de guardaescoba Media Caña  Cemento h=10 cm. + Esmalte Epóxico</v>
      </c>
      <c r="C44" s="18" t="s">
        <v>17</v>
      </c>
      <c r="D44" s="19">
        <v>112</v>
      </c>
      <c r="E44" s="26"/>
      <c r="F44" s="20">
        <f t="shared" si="0"/>
        <v>0</v>
      </c>
    </row>
    <row r="45" spans="1:6" ht="38.25">
      <c r="A45" s="27">
        <f>A44+0.1</f>
        <v>4.3999999999999986</v>
      </c>
      <c r="B45" s="17" t="str">
        <f>'[1]pisos y acabados'!B314</f>
        <v>Suministro e instalacion de enchape en cerámica primera calidad piso pared de 20.5*20.5 cms. incluye repello 1:3, pegado con pegacor.</v>
      </c>
      <c r="C45" s="18" t="s">
        <v>14</v>
      </c>
      <c r="D45" s="19">
        <v>30</v>
      </c>
      <c r="E45" s="26"/>
      <c r="F45" s="20">
        <f t="shared" si="0"/>
        <v>0</v>
      </c>
    </row>
    <row r="46" spans="1:6">
      <c r="A46" s="14" t="s">
        <v>26</v>
      </c>
      <c r="B46" s="15" t="s">
        <v>27</v>
      </c>
      <c r="C46" s="15"/>
      <c r="D46" s="15"/>
      <c r="E46" s="23"/>
      <c r="F46" s="20"/>
    </row>
    <row r="47" spans="1:6">
      <c r="A47" s="28">
        <v>5.0999999999999996</v>
      </c>
      <c r="B47" s="29" t="s">
        <v>28</v>
      </c>
      <c r="C47" s="30"/>
      <c r="D47" s="31"/>
      <c r="E47" s="32"/>
      <c r="F47" s="20"/>
    </row>
    <row r="48" spans="1:6" ht="38.25">
      <c r="A48" s="22" t="s">
        <v>29</v>
      </c>
      <c r="B48" s="24" t="str">
        <f>[1]instalaciones!B202</f>
        <v>Suministro e instalación de tubería de presión  PVC  1/2 " RDE 21, incluye accesorios galvanizados en la salida de conexión y de instalación</v>
      </c>
      <c r="C48" s="21" t="s">
        <v>17</v>
      </c>
      <c r="D48" s="19">
        <v>63</v>
      </c>
      <c r="E48" s="20"/>
      <c r="F48" s="20">
        <f t="shared" si="0"/>
        <v>0</v>
      </c>
    </row>
    <row r="49" spans="1:6" ht="38.25">
      <c r="A49" s="22" t="s">
        <v>30</v>
      </c>
      <c r="B49" s="24" t="str">
        <f>[1]instalaciones!B254</f>
        <v>Suministro e instalación de tubería de presión  PVC 3/4 ", incluye accesorios galvanizados en la salida de conexión y de instalación</v>
      </c>
      <c r="C49" s="21" t="s">
        <v>17</v>
      </c>
      <c r="D49" s="19">
        <v>18</v>
      </c>
      <c r="E49" s="20"/>
      <c r="F49" s="20">
        <f t="shared" si="0"/>
        <v>0</v>
      </c>
    </row>
    <row r="50" spans="1:6" ht="38.25">
      <c r="A50" s="22" t="s">
        <v>31</v>
      </c>
      <c r="B50" s="17" t="str">
        <f>[1]instalaciones!B662</f>
        <v>Suministro e instalación de llaves de paso 1/2" Red White, con su respectiva tapa de registro plástica de PVC  15x15 cmts. y accesorios.</v>
      </c>
      <c r="C50" s="21" t="s">
        <v>16</v>
      </c>
      <c r="D50" s="19">
        <v>11</v>
      </c>
      <c r="E50" s="20"/>
      <c r="F50" s="20">
        <f t="shared" si="0"/>
        <v>0</v>
      </c>
    </row>
    <row r="51" spans="1:6" ht="25.5">
      <c r="A51" s="22" t="s">
        <v>32</v>
      </c>
      <c r="B51" s="17" t="str">
        <f>[1]instalaciones!B765</f>
        <v>Tapa plastica de Registro 20x20 con marco de incrustar.</v>
      </c>
      <c r="C51" s="21" t="s">
        <v>16</v>
      </c>
      <c r="D51" s="19">
        <v>11</v>
      </c>
      <c r="E51" s="20"/>
      <c r="F51" s="20">
        <f t="shared" si="0"/>
        <v>0</v>
      </c>
    </row>
    <row r="52" spans="1:6">
      <c r="A52" s="28">
        <v>5.2</v>
      </c>
      <c r="B52" s="15" t="s">
        <v>33</v>
      </c>
      <c r="C52" s="15"/>
      <c r="D52" s="15"/>
      <c r="E52" s="23"/>
      <c r="F52" s="20"/>
    </row>
    <row r="53" spans="1:6" ht="38.25">
      <c r="A53" s="21" t="s">
        <v>34</v>
      </c>
      <c r="B53" s="24" t="str">
        <f>[1]instalaciones!B1</f>
        <v>Puntos hidráulicos de 1/2" tubería PVC RDE 21, incluye accesorios galvanizados en la salida de conexión y de instalación</v>
      </c>
      <c r="C53" s="21" t="s">
        <v>16</v>
      </c>
      <c r="D53" s="19">
        <v>11</v>
      </c>
      <c r="E53" s="20"/>
      <c r="F53" s="20">
        <f t="shared" si="0"/>
        <v>0</v>
      </c>
    </row>
    <row r="54" spans="1:6">
      <c r="A54" s="28">
        <v>5.3</v>
      </c>
      <c r="B54" s="29" t="s">
        <v>35</v>
      </c>
      <c r="C54" s="30"/>
      <c r="D54" s="31"/>
      <c r="E54" s="32"/>
      <c r="F54" s="20"/>
    </row>
    <row r="55" spans="1:6" ht="38.25">
      <c r="A55" s="22" t="s">
        <v>36</v>
      </c>
      <c r="B55" s="24" t="str">
        <f>[1]instalaciones!B102</f>
        <v>Puntos sanitarios D=2", incluye accesorios pvc para su instalación, y tubo pvc D=2" hasta  una longitud promedio de 3,00 metros.</v>
      </c>
      <c r="C55" s="21" t="s">
        <v>16</v>
      </c>
      <c r="D55" s="19">
        <v>10</v>
      </c>
      <c r="E55" s="20"/>
      <c r="F55" s="20">
        <f t="shared" si="0"/>
        <v>0</v>
      </c>
    </row>
    <row r="56" spans="1:6" ht="38.25">
      <c r="A56" s="22" t="s">
        <v>37</v>
      </c>
      <c r="B56" s="17" t="str">
        <f>[1]instalaciones!B355</f>
        <v>Puntos sanitarios D=3", incluye accesorios pvc para su instalación, y tubo pvc D=3" hasta  una longitud promedio de 3,00 metros.</v>
      </c>
      <c r="C56" s="21" t="s">
        <v>16</v>
      </c>
      <c r="D56" s="19">
        <v>2</v>
      </c>
      <c r="E56" s="20"/>
      <c r="F56" s="20">
        <f t="shared" si="0"/>
        <v>0</v>
      </c>
    </row>
    <row r="57" spans="1:6" ht="38.25">
      <c r="A57" s="22" t="s">
        <v>38</v>
      </c>
      <c r="B57" s="24" t="str">
        <f>[1]instalaciones!B152</f>
        <v>Puntos sanitarios D=4", incluye accesorios pvc para su instalación, y tubo pvc D=4" hasta  una longitud promedio de 3,00 metros.</v>
      </c>
      <c r="C57" s="21" t="s">
        <v>16</v>
      </c>
      <c r="D57" s="19">
        <v>1</v>
      </c>
      <c r="E57" s="20"/>
      <c r="F57" s="20">
        <f t="shared" si="0"/>
        <v>0</v>
      </c>
    </row>
    <row r="58" spans="1:6">
      <c r="A58" s="28">
        <v>5.4</v>
      </c>
      <c r="B58" s="29" t="s">
        <v>39</v>
      </c>
      <c r="C58" s="30"/>
      <c r="D58" s="31"/>
      <c r="E58" s="32"/>
      <c r="F58" s="20"/>
    </row>
    <row r="59" spans="1:6" ht="38.25">
      <c r="A59" s="21" t="s">
        <v>40</v>
      </c>
      <c r="B59" s="17" t="str">
        <f>[1]instalaciones!B304</f>
        <v>Suministro e instalación tubería PVC sanitaria 2" incluye accesorios, excavacion, retiro de escombros y relleno de zanja.</v>
      </c>
      <c r="C59" s="21" t="s">
        <v>17</v>
      </c>
      <c r="D59" s="19">
        <v>42</v>
      </c>
      <c r="E59" s="20"/>
      <c r="F59" s="20">
        <f t="shared" si="0"/>
        <v>0</v>
      </c>
    </row>
    <row r="60" spans="1:6" ht="38.25">
      <c r="A60" s="21" t="s">
        <v>41</v>
      </c>
      <c r="B60" s="17" t="str">
        <f>[1]instalaciones!B559</f>
        <v>Suministro e instalación tubería PVC sanitaria 3"  incluye accesorios, excavacion, retiro de escombros y relleno de zanja.</v>
      </c>
      <c r="C60" s="21" t="s">
        <v>17</v>
      </c>
      <c r="D60" s="19">
        <v>6</v>
      </c>
      <c r="E60" s="20"/>
      <c r="F60" s="20">
        <f t="shared" si="0"/>
        <v>0</v>
      </c>
    </row>
    <row r="61" spans="1:6" ht="38.25">
      <c r="A61" s="21" t="s">
        <v>42</v>
      </c>
      <c r="B61" s="17" t="str">
        <f>[1]instalaciones!B406</f>
        <v>Suministro e instalación tubería PVC sanitaria 4"  incluye accesorios, excavacion, retiro de escombros y relleno de zanja.</v>
      </c>
      <c r="C61" s="21" t="s">
        <v>17</v>
      </c>
      <c r="D61" s="19">
        <v>16</v>
      </c>
      <c r="E61" s="20"/>
      <c r="F61" s="20">
        <f t="shared" si="0"/>
        <v>0</v>
      </c>
    </row>
    <row r="62" spans="1:6">
      <c r="A62" s="33" t="s">
        <v>43</v>
      </c>
      <c r="B62" s="15" t="s">
        <v>44</v>
      </c>
      <c r="C62" s="15"/>
      <c r="D62" s="15"/>
      <c r="E62" s="23"/>
      <c r="F62" s="20"/>
    </row>
    <row r="63" spans="1:6">
      <c r="A63" s="28" t="s">
        <v>45</v>
      </c>
      <c r="B63" s="29" t="s">
        <v>46</v>
      </c>
      <c r="C63" s="30"/>
      <c r="D63" s="31"/>
      <c r="E63" s="32"/>
      <c r="F63" s="20"/>
    </row>
    <row r="64" spans="1:6" ht="63.75">
      <c r="A64" s="21" t="s">
        <v>47</v>
      </c>
      <c r="B64" s="24" t="str">
        <f>[1]instalaciones!B966</f>
        <v>Suministro e instalación de lavamanos de sobreponer Ref. Marsella 01301 Color:  BONE, incluye llave automática para lavamanos Ref. 711000001, acople manguera lavamanos y sifón desague lavamanos Ref. 931300001</v>
      </c>
      <c r="C64" s="21" t="s">
        <v>16</v>
      </c>
      <c r="D64" s="19">
        <v>3</v>
      </c>
      <c r="E64" s="20"/>
      <c r="F64" s="20">
        <f t="shared" si="0"/>
        <v>0</v>
      </c>
    </row>
    <row r="65" spans="1:6" ht="38.25">
      <c r="A65" s="21" t="s">
        <v>48</v>
      </c>
      <c r="B65" s="24" t="str">
        <f>[1]instalaciones!B866</f>
        <v>Sumistro e instalación de sanitario completo Ref. STILO 30535 Color: BONE, incluye  acople de manguera y accesorios</v>
      </c>
      <c r="C65" s="21" t="s">
        <v>16</v>
      </c>
      <c r="D65" s="19">
        <v>2</v>
      </c>
      <c r="E65" s="20"/>
      <c r="F65" s="20">
        <f t="shared" si="0"/>
        <v>0</v>
      </c>
    </row>
    <row r="66" spans="1:6" ht="51">
      <c r="A66" s="21" t="s">
        <v>49</v>
      </c>
      <c r="B66" s="24" t="str">
        <f>[1]instalaciones!B1952</f>
        <v xml:space="preserve">Suministro e instalación Pozuelo Acero INOX.Mesón Integral. 0,82*0,55m incluye grifería grival cuello de ganzo, tapones, sifón, rejilla y accesorios para instalación </v>
      </c>
      <c r="C66" s="21" t="s">
        <v>16</v>
      </c>
      <c r="D66" s="19">
        <v>4</v>
      </c>
      <c r="E66" s="20"/>
      <c r="F66" s="20">
        <f t="shared" si="0"/>
        <v>0</v>
      </c>
    </row>
    <row r="67" spans="1:6" ht="25.5">
      <c r="A67" s="21" t="s">
        <v>50</v>
      </c>
      <c r="B67" s="24" t="str">
        <f>[1]instalaciones!B1852</f>
        <v>Sumnistro e instalación Mesón Acero INOX 0.50M Entrepaño (0,82*0,55m)</v>
      </c>
      <c r="C67" s="21" t="s">
        <v>16</v>
      </c>
      <c r="D67" s="19">
        <v>4</v>
      </c>
      <c r="E67" s="20"/>
      <c r="F67" s="20">
        <f t="shared" si="0"/>
        <v>0</v>
      </c>
    </row>
    <row r="68" spans="1:6" ht="51">
      <c r="A68" s="21" t="s">
        <v>51</v>
      </c>
      <c r="B68" s="24" t="str">
        <f>[1]instalaciones!B1902</f>
        <v xml:space="preserve">Suministro e instalación Pozuelo Acero INOX.Mesón Integral. 2,05*0,55m incluye Grifería grival cuello de ganzo, tapones, sifón, rejilla y accesorios para instalación  </v>
      </c>
      <c r="C68" s="21" t="s">
        <v>16</v>
      </c>
      <c r="D68" s="19">
        <v>3</v>
      </c>
      <c r="E68" s="20"/>
      <c r="F68" s="20">
        <f t="shared" si="0"/>
        <v>0</v>
      </c>
    </row>
    <row r="69" spans="1:6" ht="25.5">
      <c r="A69" s="21" t="s">
        <v>52</v>
      </c>
      <c r="B69" s="17" t="str">
        <f>[1]instalaciones!B3093</f>
        <v>Suministro e instalación Rejilla en aluminio anticucarachas 3", con sosco.</v>
      </c>
      <c r="C69" s="21" t="s">
        <v>16</v>
      </c>
      <c r="D69" s="19">
        <v>4</v>
      </c>
      <c r="E69" s="20"/>
      <c r="F69" s="20">
        <f t="shared" si="0"/>
        <v>0</v>
      </c>
    </row>
    <row r="70" spans="1:6" ht="25.5">
      <c r="A70" s="33" t="s">
        <v>53</v>
      </c>
      <c r="B70" s="15" t="s">
        <v>54</v>
      </c>
      <c r="C70" s="15"/>
      <c r="D70" s="15"/>
      <c r="E70" s="23"/>
      <c r="F70" s="20"/>
    </row>
    <row r="71" spans="1:6">
      <c r="A71" s="34">
        <v>7.1</v>
      </c>
      <c r="B71" s="29" t="s">
        <v>55</v>
      </c>
      <c r="C71" s="30"/>
      <c r="D71" s="31"/>
      <c r="E71" s="32"/>
      <c r="F71" s="20"/>
    </row>
    <row r="72" spans="1:6" ht="63.75">
      <c r="A72" s="22" t="s">
        <v>56</v>
      </c>
      <c r="B72" s="17" t="str">
        <f>[1]instalaciones!B2052</f>
        <v>Salida para iluminación 110 Voltios en conduit  metalico galvanizado 3/4" Marca I.M.C con accesorios.   Conductores No.12 AWG -THHN -THWN Centelsa y un conductor No.12 AWG -THHN-THWN /Cu  Centelsa (verde) línea a tierra, cajas galvanizadas octogonales" (4</v>
      </c>
      <c r="C72" s="21" t="s">
        <v>16</v>
      </c>
      <c r="D72" s="19">
        <v>27</v>
      </c>
      <c r="E72" s="20"/>
      <c r="F72" s="20">
        <f t="shared" si="0"/>
        <v>0</v>
      </c>
    </row>
    <row r="73" spans="1:6" ht="25.5">
      <c r="A73" s="22" t="s">
        <v>57</v>
      </c>
      <c r="B73" s="17" t="str">
        <f>[1]instalaciones!B3144</f>
        <v>Lampara Electronica de incrustar 4x17 60x60  ILTELUX IR 2X2/3" ESP 16C/4T817 41/E1.</v>
      </c>
      <c r="C73" s="21" t="s">
        <v>16</v>
      </c>
      <c r="D73" s="19">
        <v>27</v>
      </c>
      <c r="E73" s="20"/>
      <c r="F73" s="20">
        <f t="shared" si="0"/>
        <v>0</v>
      </c>
    </row>
    <row r="74" spans="1:6" ht="63.75">
      <c r="A74" s="22" t="s">
        <v>58</v>
      </c>
      <c r="B74" s="17" t="str">
        <f>[1]instalaciones!B2102</f>
        <v xml:space="preserve">Salidas para  Energía Regulada que Incluye:   Toma corriente doble 15 Amp. Levitón grado hospitalario, ductos conduit  metalico galvanizado 3/4" marca I.M.C con accesorios. Conductores en cable No. 12AWG-THHN-THWN/Cu Centelsa. Línea a tierra en conductor </v>
      </c>
      <c r="C74" s="21" t="s">
        <v>16</v>
      </c>
      <c r="D74" s="19">
        <v>30</v>
      </c>
      <c r="E74" s="20"/>
      <c r="F74" s="20">
        <f t="shared" si="0"/>
        <v>0</v>
      </c>
    </row>
    <row r="75" spans="1:6">
      <c r="A75" s="34">
        <v>7.2</v>
      </c>
      <c r="B75" s="29" t="s">
        <v>59</v>
      </c>
      <c r="C75" s="21"/>
      <c r="D75" s="19"/>
      <c r="E75" s="20"/>
      <c r="F75" s="20"/>
    </row>
    <row r="76" spans="1:6" ht="25.5">
      <c r="A76" s="21" t="s">
        <v>60</v>
      </c>
      <c r="B76" s="17" t="str">
        <f>[1]instalaciones!B2357</f>
        <v>Suministro e instalación tablero de 12 circuitos inclye automaticos 1*20A</v>
      </c>
      <c r="C76" s="21" t="s">
        <v>16</v>
      </c>
      <c r="D76" s="19">
        <v>1</v>
      </c>
      <c r="E76" s="20"/>
      <c r="F76" s="20">
        <f t="shared" ref="F76:F102" si="3">+E76*D76</f>
        <v>0</v>
      </c>
    </row>
    <row r="77" spans="1:6" ht="25.5">
      <c r="A77" s="21" t="s">
        <v>61</v>
      </c>
      <c r="B77" s="17" t="str">
        <f>[1]instalaciones!B2408</f>
        <v>Acometida eléctrica en alambre No. 8 incluye regata, ductería, cableado, 2 #8 y 1#12</v>
      </c>
      <c r="C77" s="21" t="s">
        <v>17</v>
      </c>
      <c r="D77" s="19">
        <v>60</v>
      </c>
      <c r="E77" s="20"/>
      <c r="F77" s="20">
        <f t="shared" si="3"/>
        <v>0</v>
      </c>
    </row>
    <row r="78" spans="1:6">
      <c r="A78" s="34">
        <v>7.3</v>
      </c>
      <c r="B78" s="29" t="s">
        <v>62</v>
      </c>
      <c r="C78" s="30"/>
      <c r="D78" s="19"/>
      <c r="E78" s="32"/>
      <c r="F78" s="20"/>
    </row>
    <row r="79" spans="1:6" ht="25.5">
      <c r="A79" s="22" t="s">
        <v>63</v>
      </c>
      <c r="B79" s="17" t="str">
        <f>[1]instalaciones!B2889</f>
        <v>Salida para Televisión incluye regata,  aparato, ducto, cableado e instalación.</v>
      </c>
      <c r="C79" s="21" t="s">
        <v>16</v>
      </c>
      <c r="D79" s="19">
        <v>4</v>
      </c>
      <c r="E79" s="20"/>
      <c r="F79" s="20">
        <f t="shared" si="3"/>
        <v>0</v>
      </c>
    </row>
    <row r="80" spans="1:6">
      <c r="A80" s="34">
        <v>7.4</v>
      </c>
      <c r="B80" s="29" t="s">
        <v>64</v>
      </c>
      <c r="C80" s="21"/>
      <c r="D80" s="19"/>
      <c r="E80" s="20"/>
      <c r="F80" s="20"/>
    </row>
    <row r="81" spans="1:6" ht="38.25">
      <c r="A81" s="22" t="s">
        <v>65</v>
      </c>
      <c r="B81" s="17" t="str">
        <f>[1]instalaciones!B2991</f>
        <v>Puesta tierra con Varilla CU 1/2x 2,4 Soldadura Exotérmica tipo CADWELD y aditivos para obtener R&lt;5 OHM</v>
      </c>
      <c r="C81" s="21" t="s">
        <v>16</v>
      </c>
      <c r="D81" s="19">
        <v>2</v>
      </c>
      <c r="E81" s="20"/>
      <c r="F81" s="20">
        <f t="shared" si="3"/>
        <v>0</v>
      </c>
    </row>
    <row r="82" spans="1:6">
      <c r="A82" s="34">
        <v>7.5</v>
      </c>
      <c r="B82" s="29" t="s">
        <v>66</v>
      </c>
      <c r="C82" s="30"/>
      <c r="D82" s="19"/>
      <c r="E82" s="32"/>
      <c r="F82" s="20"/>
    </row>
    <row r="83" spans="1:6" ht="38.25">
      <c r="A83" s="22" t="s">
        <v>67</v>
      </c>
      <c r="B83" s="17" t="str">
        <f>[1]instalaciones!B2940</f>
        <v>Salida de voz o datos 6A  completa que incluye: Flace Plate, Jack Rj45 y caja de incrustar, Cable UTP nivel 5E Belden con blindaje especial, instalación y ducto</v>
      </c>
      <c r="C83" s="21" t="s">
        <v>16</v>
      </c>
      <c r="D83" s="19">
        <v>11</v>
      </c>
      <c r="E83" s="20"/>
      <c r="F83" s="20">
        <f t="shared" si="3"/>
        <v>0</v>
      </c>
    </row>
    <row r="84" spans="1:6">
      <c r="A84" s="34" t="s">
        <v>68</v>
      </c>
      <c r="B84" s="29" t="s">
        <v>69</v>
      </c>
      <c r="C84" s="21"/>
      <c r="D84" s="19"/>
      <c r="E84" s="20"/>
      <c r="F84" s="20"/>
    </row>
    <row r="85" spans="1:6">
      <c r="A85" s="34">
        <v>8.1</v>
      </c>
      <c r="B85" s="29" t="s">
        <v>70</v>
      </c>
      <c r="C85" s="29"/>
      <c r="D85" s="29"/>
      <c r="E85" s="20"/>
      <c r="F85" s="20"/>
    </row>
    <row r="86" spans="1:6" ht="63.75">
      <c r="A86" s="22" t="s">
        <v>71</v>
      </c>
      <c r="B86" s="17" t="str">
        <f>[1]cubierta!B1063</f>
        <v>Construcción de cielo falso en Superboard 6 mm, Instalado sobre perfileria rolada calibre 26, cada 40 cm.  Incluye pintura  vinilo Tipo I a tres (3) manos; espesor de lamina de Superboard 6 mm. El cielo falso suspendido con cuelga rigida en angulo galvani</v>
      </c>
      <c r="C86" s="21" t="s">
        <v>14</v>
      </c>
      <c r="D86" s="21">
        <v>135</v>
      </c>
      <c r="E86" s="20"/>
      <c r="F86" s="20">
        <f t="shared" si="3"/>
        <v>0</v>
      </c>
    </row>
    <row r="87" spans="1:6">
      <c r="A87" s="34">
        <v>8.1999999999999993</v>
      </c>
      <c r="B87" s="29" t="s">
        <v>72</v>
      </c>
      <c r="C87" s="29"/>
      <c r="D87" s="29"/>
      <c r="E87" s="20"/>
      <c r="F87" s="20"/>
    </row>
    <row r="88" spans="1:6" ht="63.75">
      <c r="A88" s="22" t="s">
        <v>73</v>
      </c>
      <c r="B88" s="17" t="str">
        <f>[1]cubierta!B1115</f>
        <v>Construcción de muro liviano en seco, en superboard de espesor 10 mm ambas caras;  con estructura en perfilería de acero galvanizado calibre 22 con sección de 89 mm para los parales;  perfil canal en acero galvanizado calibre 22 con sección de 90 mm entre</v>
      </c>
      <c r="C88" s="21" t="s">
        <v>14</v>
      </c>
      <c r="D88" s="21">
        <v>25</v>
      </c>
      <c r="E88" s="20"/>
      <c r="F88" s="20">
        <f t="shared" si="3"/>
        <v>0</v>
      </c>
    </row>
    <row r="89" spans="1:6">
      <c r="A89" s="33" t="s">
        <v>74</v>
      </c>
      <c r="B89" s="15" t="s">
        <v>75</v>
      </c>
      <c r="C89" s="15"/>
      <c r="D89" s="15"/>
      <c r="E89" s="23"/>
      <c r="F89" s="20"/>
    </row>
    <row r="90" spans="1:6">
      <c r="A90" s="34">
        <v>9.1</v>
      </c>
      <c r="B90" s="29" t="s">
        <v>76</v>
      </c>
      <c r="C90" s="30"/>
      <c r="D90" s="35"/>
      <c r="E90" s="32"/>
      <c r="F90" s="20"/>
    </row>
    <row r="91" spans="1:6">
      <c r="A91" s="21" t="s">
        <v>77</v>
      </c>
      <c r="B91" s="17" t="str">
        <f>'[1]pisos y acabados'!B935</f>
        <v>Pintura SIKA GUARD 68 Protector Epóxico Muro</v>
      </c>
      <c r="C91" s="21" t="s">
        <v>14</v>
      </c>
      <c r="D91" s="19">
        <v>140</v>
      </c>
      <c r="E91" s="20"/>
      <c r="F91" s="20">
        <f t="shared" si="3"/>
        <v>0</v>
      </c>
    </row>
    <row r="92" spans="1:6" ht="25.5">
      <c r="A92" s="21" t="s">
        <v>78</v>
      </c>
      <c r="B92" s="17" t="str">
        <f>'[1]pisos y acabados'!B677</f>
        <v>Pintura con vinilo Tipo 1  3 manos sobre muros incluye resanes</v>
      </c>
      <c r="C92" s="21" t="s">
        <v>14</v>
      </c>
      <c r="D92" s="36">
        <v>350</v>
      </c>
      <c r="E92" s="20"/>
      <c r="F92" s="20">
        <f t="shared" si="3"/>
        <v>0</v>
      </c>
    </row>
    <row r="93" spans="1:6" ht="25.5">
      <c r="A93" s="21" t="s">
        <v>79</v>
      </c>
      <c r="B93" s="17" t="str">
        <f>'[1]pisos y acabados'!B728</f>
        <v>Pintura con esmalte sobre puertas y ventanas en madera, incluye limpieza de la superficie.</v>
      </c>
      <c r="C93" s="21" t="s">
        <v>18</v>
      </c>
      <c r="D93" s="36">
        <v>95</v>
      </c>
      <c r="E93" s="20"/>
      <c r="F93" s="20">
        <f t="shared" si="3"/>
        <v>0</v>
      </c>
    </row>
    <row r="94" spans="1:6">
      <c r="A94" s="33" t="s">
        <v>80</v>
      </c>
      <c r="B94" s="15" t="s">
        <v>81</v>
      </c>
      <c r="C94" s="15"/>
      <c r="D94" s="15"/>
      <c r="E94" s="23"/>
      <c r="F94" s="20"/>
    </row>
    <row r="95" spans="1:6">
      <c r="A95" s="34">
        <v>10.1</v>
      </c>
      <c r="B95" s="29" t="s">
        <v>82</v>
      </c>
      <c r="C95" s="30"/>
      <c r="D95" s="35"/>
      <c r="E95" s="32"/>
      <c r="F95" s="20"/>
    </row>
    <row r="96" spans="1:6" ht="63.75">
      <c r="A96" s="22" t="s">
        <v>83</v>
      </c>
      <c r="B96" s="24" t="str">
        <f>[1]otros!B252</f>
        <v>Construcción de puerta y marco dos naves,  en aluminio anodizado natural  O-X;  marco sistema corredizo pesado 8025, con enchape F06, a 0.50 mts de altura, en las 2 naves y vidrio fijo en cristal 5 mm, con pisavidrios S343 y S344, montante superior en 2 c</v>
      </c>
      <c r="C96" s="21" t="s">
        <v>14</v>
      </c>
      <c r="D96" s="19">
        <v>18</v>
      </c>
      <c r="E96" s="20"/>
      <c r="F96" s="20">
        <f t="shared" si="3"/>
        <v>0</v>
      </c>
    </row>
    <row r="97" spans="1:6" ht="25.5">
      <c r="A97" s="22" t="s">
        <v>84</v>
      </c>
      <c r="B97" s="24" t="str">
        <f>[1]otros!B303</f>
        <v>Nave aluminio con enchape F06  lleno, incluye chapa y marco aluminio anodizado natural  O-X</v>
      </c>
      <c r="C97" s="21" t="s">
        <v>14</v>
      </c>
      <c r="D97" s="19">
        <v>9</v>
      </c>
      <c r="E97" s="20"/>
      <c r="F97" s="20">
        <f t="shared" si="3"/>
        <v>0</v>
      </c>
    </row>
    <row r="98" spans="1:6">
      <c r="A98" s="37" t="s">
        <v>85</v>
      </c>
      <c r="B98" s="29" t="s">
        <v>86</v>
      </c>
      <c r="C98" s="30"/>
      <c r="D98" s="31"/>
      <c r="E98" s="32"/>
      <c r="F98" s="20"/>
    </row>
    <row r="99" spans="1:6" ht="25.5">
      <c r="A99" s="21">
        <v>11.1</v>
      </c>
      <c r="B99" s="24" t="str">
        <f>[1]otros!B153</f>
        <v xml:space="preserve">Suministro e instalación Vidrio Templado 4mm. incluye pelicula opalizada y angulos 1/2" de soporte 5cm. </v>
      </c>
      <c r="C99" s="21" t="s">
        <v>14</v>
      </c>
      <c r="D99" s="19">
        <v>4</v>
      </c>
      <c r="E99" s="20"/>
      <c r="F99" s="20">
        <f t="shared" si="3"/>
        <v>0</v>
      </c>
    </row>
    <row r="100" spans="1:6">
      <c r="A100" s="28" t="s">
        <v>87</v>
      </c>
      <c r="B100" s="15" t="s">
        <v>88</v>
      </c>
      <c r="C100" s="15"/>
      <c r="D100" s="15"/>
      <c r="E100" s="23"/>
      <c r="F100" s="20"/>
    </row>
    <row r="101" spans="1:6">
      <c r="A101" s="28">
        <v>12.1</v>
      </c>
      <c r="B101" s="29" t="s">
        <v>89</v>
      </c>
      <c r="C101" s="21"/>
      <c r="D101" s="19"/>
      <c r="E101" s="20"/>
      <c r="F101" s="20"/>
    </row>
    <row r="102" spans="1:6">
      <c r="A102" s="22" t="s">
        <v>90</v>
      </c>
      <c r="B102" s="24" t="str">
        <f>[1]otros!B51</f>
        <v>Aseo general</v>
      </c>
      <c r="C102" s="21" t="s">
        <v>96</v>
      </c>
      <c r="D102" s="19">
        <v>1</v>
      </c>
      <c r="E102" s="20"/>
      <c r="F102" s="20">
        <f t="shared" si="3"/>
        <v>0</v>
      </c>
    </row>
    <row r="103" spans="1:6" ht="15">
      <c r="A103" s="38"/>
      <c r="B103" s="50" t="s">
        <v>91</v>
      </c>
      <c r="C103" s="50"/>
      <c r="D103" s="50"/>
      <c r="E103" s="50"/>
      <c r="F103" s="39">
        <f>SUM(F12:F102)</f>
        <v>0</v>
      </c>
    </row>
    <row r="104" spans="1:6" ht="15">
      <c r="A104" s="40"/>
      <c r="B104" s="50" t="s">
        <v>97</v>
      </c>
      <c r="C104" s="50"/>
      <c r="D104" s="50"/>
      <c r="E104" s="50"/>
      <c r="F104" s="41">
        <f>F103*0</f>
        <v>0</v>
      </c>
    </row>
    <row r="105" spans="1:6" ht="15">
      <c r="A105" s="42"/>
      <c r="B105" s="50" t="s">
        <v>99</v>
      </c>
      <c r="C105" s="50"/>
      <c r="D105" s="50"/>
      <c r="E105" s="50"/>
      <c r="F105" s="41">
        <f>F103+F104</f>
        <v>0</v>
      </c>
    </row>
    <row r="106" spans="1:6" ht="15">
      <c r="A106" s="42"/>
      <c r="B106" s="50" t="s">
        <v>98</v>
      </c>
      <c r="C106" s="50"/>
      <c r="D106" s="50"/>
      <c r="E106" s="50"/>
      <c r="F106" s="41">
        <f>(F103*0)*0.16</f>
        <v>0</v>
      </c>
    </row>
    <row r="107" spans="1:6" ht="15">
      <c r="A107" s="42"/>
      <c r="B107" s="50" t="s">
        <v>94</v>
      </c>
      <c r="C107" s="50"/>
      <c r="D107" s="50"/>
      <c r="E107" s="50"/>
      <c r="F107" s="41">
        <f>F105+F106</f>
        <v>0</v>
      </c>
    </row>
  </sheetData>
  <mergeCells count="15">
    <mergeCell ref="B107:E107"/>
    <mergeCell ref="B103:E103"/>
    <mergeCell ref="B104:E104"/>
    <mergeCell ref="E8:E10"/>
    <mergeCell ref="F8:F10"/>
    <mergeCell ref="B105:E105"/>
    <mergeCell ref="B106:E106"/>
    <mergeCell ref="A8:A10"/>
    <mergeCell ref="B8:B10"/>
    <mergeCell ref="C8:C10"/>
    <mergeCell ref="D8:D10"/>
    <mergeCell ref="A4:F4"/>
    <mergeCell ref="A5:F5"/>
    <mergeCell ref="A6:F6"/>
    <mergeCell ref="E7:F7"/>
  </mergeCells>
  <phoneticPr fontId="11" type="noConversion"/>
  <printOptions horizontalCentered="1"/>
  <pageMargins left="0.19685039370078741" right="0.19685039370078741" top="0.39370078740157483" bottom="0.39370078740157483" header="0" footer="0"/>
  <pageSetup scale="9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>
      <selection activeCell="B8" sqref="B8:B10"/>
    </sheetView>
  </sheetViews>
  <sheetFormatPr baseColWidth="10" defaultRowHeight="12.75"/>
  <cols>
    <col min="1" max="1" width="7.140625" style="43" customWidth="1"/>
    <col min="2" max="2" width="48.42578125" style="43" customWidth="1"/>
    <col min="3" max="3" width="5.7109375" style="43" customWidth="1"/>
    <col min="4" max="4" width="8" style="43" customWidth="1"/>
    <col min="5" max="5" width="13.28515625" style="44" customWidth="1"/>
    <col min="6" max="6" width="16.140625" style="43" customWidth="1"/>
  </cols>
  <sheetData>
    <row r="1" spans="1:6">
      <c r="A1" s="1"/>
      <c r="B1" s="2" t="s">
        <v>0</v>
      </c>
      <c r="C1" s="3"/>
      <c r="D1" s="4"/>
      <c r="E1" s="5"/>
      <c r="F1" s="6"/>
    </row>
    <row r="2" spans="1:6" ht="18.75">
      <c r="A2" s="7"/>
      <c r="B2" s="2" t="s">
        <v>1</v>
      </c>
      <c r="C2" s="8"/>
      <c r="D2" s="9"/>
      <c r="E2" s="10"/>
      <c r="F2" s="11"/>
    </row>
    <row r="3" spans="1:6" ht="18.75">
      <c r="A3" s="7"/>
      <c r="B3" s="2" t="s">
        <v>2</v>
      </c>
      <c r="C3" s="8"/>
      <c r="D3" s="9"/>
      <c r="E3" s="12"/>
      <c r="F3" s="11"/>
    </row>
    <row r="4" spans="1:6" ht="15">
      <c r="A4" s="48"/>
      <c r="B4" s="48"/>
      <c r="C4" s="48"/>
      <c r="D4" s="48"/>
      <c r="E4" s="48"/>
      <c r="F4" s="48"/>
    </row>
    <row r="5" spans="1:6">
      <c r="A5" s="52" t="s">
        <v>103</v>
      </c>
      <c r="B5" s="52"/>
      <c r="C5" s="52"/>
      <c r="D5" s="52"/>
      <c r="E5" s="52"/>
      <c r="F5" s="52"/>
    </row>
    <row r="6" spans="1:6">
      <c r="A6" s="52" t="s">
        <v>95</v>
      </c>
      <c r="B6" s="52"/>
      <c r="C6" s="52"/>
      <c r="D6" s="52"/>
      <c r="E6" s="52"/>
      <c r="F6" s="52"/>
    </row>
    <row r="7" spans="1:6" ht="14.25">
      <c r="A7" s="13"/>
      <c r="B7" s="13"/>
      <c r="C7" s="13"/>
      <c r="D7" s="13"/>
      <c r="E7" s="49" t="s">
        <v>4</v>
      </c>
      <c r="F7" s="49"/>
    </row>
    <row r="8" spans="1:6">
      <c r="A8" s="45" t="s">
        <v>5</v>
      </c>
      <c r="B8" s="46" t="s">
        <v>6</v>
      </c>
      <c r="C8" s="46" t="s">
        <v>7</v>
      </c>
      <c r="D8" s="47" t="s">
        <v>8</v>
      </c>
      <c r="E8" s="51" t="s">
        <v>9</v>
      </c>
      <c r="F8" s="47" t="s">
        <v>10</v>
      </c>
    </row>
    <row r="9" spans="1:6">
      <c r="A9" s="45"/>
      <c r="B9" s="46"/>
      <c r="C9" s="46"/>
      <c r="D9" s="47"/>
      <c r="E9" s="51"/>
      <c r="F9" s="47"/>
    </row>
    <row r="10" spans="1:6">
      <c r="A10" s="45"/>
      <c r="B10" s="46"/>
      <c r="C10" s="46"/>
      <c r="D10" s="47"/>
      <c r="E10" s="51"/>
      <c r="F10" s="47"/>
    </row>
    <row r="11" spans="1:6">
      <c r="A11" s="14" t="s">
        <v>11</v>
      </c>
      <c r="B11" s="15" t="s">
        <v>12</v>
      </c>
      <c r="C11" s="15"/>
      <c r="D11" s="15"/>
      <c r="E11" s="15"/>
      <c r="F11" s="15"/>
    </row>
    <row r="12" spans="1:6" ht="38.25">
      <c r="A12" s="16">
        <v>1.1000000000000001</v>
      </c>
      <c r="B12" s="17" t="s">
        <v>13</v>
      </c>
      <c r="C12" s="18" t="s">
        <v>14</v>
      </c>
      <c r="D12" s="19">
        <v>135</v>
      </c>
      <c r="E12" s="20">
        <v>9233</v>
      </c>
      <c r="F12" s="20">
        <f>+E12*D12</f>
        <v>1246455</v>
      </c>
    </row>
    <row r="13" spans="1:6" ht="25.5">
      <c r="A13" s="16">
        <f>A12+0.1</f>
        <v>1.2000000000000002</v>
      </c>
      <c r="B13" s="17" t="s">
        <v>15</v>
      </c>
      <c r="C13" s="18" t="s">
        <v>14</v>
      </c>
      <c r="D13" s="19">
        <v>124</v>
      </c>
      <c r="E13" s="20">
        <v>7738</v>
      </c>
      <c r="F13" s="20">
        <f t="shared" ref="F13:F74" si="0">+E13*D13</f>
        <v>959512</v>
      </c>
    </row>
    <row r="14" spans="1:6">
      <c r="A14" s="16">
        <f t="shared" ref="A14:A19" si="1">A13+0.1</f>
        <v>1.3000000000000003</v>
      </c>
      <c r="B14" s="17" t="str">
        <f>[1]preliminares!B158</f>
        <v>Rasqueteada de muros incluye aseo</v>
      </c>
      <c r="C14" s="18" t="s">
        <v>14</v>
      </c>
      <c r="D14" s="19">
        <v>300</v>
      </c>
      <c r="E14" s="20">
        <v>4982</v>
      </c>
      <c r="F14" s="20">
        <f t="shared" si="0"/>
        <v>1494600</v>
      </c>
    </row>
    <row r="15" spans="1:6" ht="25.5">
      <c r="A15" s="16">
        <f t="shared" si="1"/>
        <v>1.4000000000000004</v>
      </c>
      <c r="B15" s="17" t="str">
        <f>[1]preliminares!B520</f>
        <v xml:space="preserve">Desmonte de cielo raso en placa plana incl estructura, retiro y bote de escombros </v>
      </c>
      <c r="C15" s="21" t="s">
        <v>14</v>
      </c>
      <c r="D15" s="19">
        <v>135</v>
      </c>
      <c r="E15" s="20">
        <v>9543</v>
      </c>
      <c r="F15" s="20">
        <f t="shared" si="0"/>
        <v>1288305</v>
      </c>
    </row>
    <row r="16" spans="1:6" ht="25.5">
      <c r="A16" s="16">
        <f t="shared" si="1"/>
        <v>1.5000000000000004</v>
      </c>
      <c r="B16" s="17" t="str">
        <f>[1]preliminares!B987</f>
        <v>Demolición de enchape cerámico, incluye  repello, retiro y bote de escombros</v>
      </c>
      <c r="C16" s="21" t="s">
        <v>14</v>
      </c>
      <c r="D16" s="19">
        <v>45</v>
      </c>
      <c r="E16" s="20">
        <v>11503</v>
      </c>
      <c r="F16" s="20">
        <f t="shared" si="0"/>
        <v>517635</v>
      </c>
    </row>
    <row r="17" spans="1:6" ht="25.5">
      <c r="A17" s="16">
        <f t="shared" si="1"/>
        <v>1.6000000000000005</v>
      </c>
      <c r="B17" s="17" t="str">
        <f>[1]preliminares!B1089</f>
        <v>Desmonte de aparatos sanitarios, incluye traslado al Area de Edificios, Construcción y Mantenimiento</v>
      </c>
      <c r="C17" s="21" t="s">
        <v>16</v>
      </c>
      <c r="D17" s="19">
        <v>6</v>
      </c>
      <c r="E17" s="20">
        <v>13461</v>
      </c>
      <c r="F17" s="20">
        <f t="shared" si="0"/>
        <v>80766</v>
      </c>
    </row>
    <row r="18" spans="1:6">
      <c r="A18" s="16">
        <f t="shared" si="1"/>
        <v>1.7000000000000006</v>
      </c>
      <c r="B18" s="17" t="str">
        <f>[1]preliminares!B1191</f>
        <v>Desmonte Lavamanos Porcelana</v>
      </c>
      <c r="C18" s="21" t="s">
        <v>16</v>
      </c>
      <c r="D18" s="19">
        <v>4</v>
      </c>
      <c r="E18" s="20">
        <v>10675</v>
      </c>
      <c r="F18" s="20">
        <f t="shared" si="0"/>
        <v>42700</v>
      </c>
    </row>
    <row r="19" spans="1:6" ht="38.25">
      <c r="A19" s="16">
        <f t="shared" si="1"/>
        <v>1.8000000000000007</v>
      </c>
      <c r="B19" s="17" t="str">
        <f>[1]preliminares!B1242</f>
        <v>Desmonte Vertedero Acero Inox, incluye traslado al Area de Edificios, demollición de poyo y bote de escombros.</v>
      </c>
      <c r="C19" s="21" t="s">
        <v>16</v>
      </c>
      <c r="D19" s="19">
        <v>4</v>
      </c>
      <c r="E19" s="20">
        <v>15861</v>
      </c>
      <c r="F19" s="20">
        <f t="shared" si="0"/>
        <v>63444</v>
      </c>
    </row>
    <row r="20" spans="1:6" ht="25.5">
      <c r="A20" s="16">
        <v>1.9</v>
      </c>
      <c r="B20" s="17" t="str">
        <f>[1]preliminares!B1038</f>
        <v>Desmonte de marco en lámina y puerta entamborado en triplex, incluye traslado al Area de Edificios</v>
      </c>
      <c r="C20" s="21" t="s">
        <v>14</v>
      </c>
      <c r="D20" s="19">
        <v>1</v>
      </c>
      <c r="E20" s="20">
        <v>15061</v>
      </c>
      <c r="F20" s="20">
        <f t="shared" si="0"/>
        <v>15061</v>
      </c>
    </row>
    <row r="21" spans="1:6" ht="38.25">
      <c r="A21" s="22">
        <v>1.1000000000000001</v>
      </c>
      <c r="B21" s="17" t="str">
        <f>[1]preliminares!B1344</f>
        <v>Desmonte Divisiones modulares oficina, Acrilico, Aluminio, incluye traslado al Area de Edificios, Construcción y Mantenimiento</v>
      </c>
      <c r="C21" s="21" t="s">
        <v>14</v>
      </c>
      <c r="D21" s="19">
        <v>25</v>
      </c>
      <c r="E21" s="20">
        <v>12275</v>
      </c>
      <c r="F21" s="20">
        <f t="shared" si="0"/>
        <v>306875</v>
      </c>
    </row>
    <row r="22" spans="1:6" ht="25.5">
      <c r="A22" s="22">
        <f>A21+0.01</f>
        <v>1.1100000000000001</v>
      </c>
      <c r="B22" s="17" t="str">
        <f>[1]preliminares!B1395</f>
        <v>Desmonte Mesones en madera incluye traslado al Area de Edificios, Construcción y Mantenimiento</v>
      </c>
      <c r="C22" s="21" t="s">
        <v>17</v>
      </c>
      <c r="D22" s="19">
        <v>10</v>
      </c>
      <c r="E22" s="20">
        <v>15834</v>
      </c>
      <c r="F22" s="20">
        <f t="shared" si="0"/>
        <v>158340</v>
      </c>
    </row>
    <row r="23" spans="1:6" ht="25.5">
      <c r="A23" s="22">
        <f t="shared" ref="A23:A32" si="2">A22+0.01</f>
        <v>1.1200000000000001</v>
      </c>
      <c r="B23" s="17" t="str">
        <f>[1]preliminares!B1446</f>
        <v>Demolición Mesones Granito Pulido, incluye demolición de poyo, retiro y bote de escombros.</v>
      </c>
      <c r="C23" s="21" t="s">
        <v>17</v>
      </c>
      <c r="D23" s="19">
        <v>3</v>
      </c>
      <c r="E23" s="20">
        <v>14261</v>
      </c>
      <c r="F23" s="20">
        <f>+E23*D23</f>
        <v>42783</v>
      </c>
    </row>
    <row r="24" spans="1:6" ht="25.5">
      <c r="A24" s="22">
        <v>1.1200000000000001</v>
      </c>
      <c r="B24" s="17" t="str">
        <f>[1]preliminares!B1497</f>
        <v>Desmonte Muebles bajoMesones en madera , incluye traslado al  Area de Edificios.</v>
      </c>
      <c r="C24" s="21" t="s">
        <v>17</v>
      </c>
      <c r="D24" s="19">
        <v>13</v>
      </c>
      <c r="E24" s="20">
        <v>13475</v>
      </c>
      <c r="F24" s="20">
        <f t="shared" si="0"/>
        <v>175175</v>
      </c>
    </row>
    <row r="25" spans="1:6" ht="25.5">
      <c r="A25" s="22">
        <f t="shared" si="2"/>
        <v>1.1300000000000001</v>
      </c>
      <c r="B25" s="17" t="str">
        <f>[1]preliminares!B1548</f>
        <v>Desmonte Punto eléctrico, retiro de cableado y aparato, resane mortero 1:3 y estuco.</v>
      </c>
      <c r="C25" s="21" t="s">
        <v>16</v>
      </c>
      <c r="D25" s="19">
        <v>46</v>
      </c>
      <c r="E25" s="20">
        <v>13464</v>
      </c>
      <c r="F25" s="20">
        <f t="shared" si="0"/>
        <v>619344</v>
      </c>
    </row>
    <row r="26" spans="1:6" ht="25.5">
      <c r="A26" s="22">
        <f t="shared" si="2"/>
        <v>1.1400000000000001</v>
      </c>
      <c r="B26" s="17" t="str">
        <f>[1]preliminares!B1599</f>
        <v>Desmonte Punto Hidráulico, tapón y resane con mortero 1:3</v>
      </c>
      <c r="C26" s="21" t="s">
        <v>16</v>
      </c>
      <c r="D26" s="19">
        <v>11</v>
      </c>
      <c r="E26" s="20">
        <v>9388</v>
      </c>
      <c r="F26" s="20">
        <f t="shared" si="0"/>
        <v>103268</v>
      </c>
    </row>
    <row r="27" spans="1:6">
      <c r="A27" s="22">
        <f t="shared" si="2"/>
        <v>1.1500000000000001</v>
      </c>
      <c r="B27" s="17" t="str">
        <f>[1]preliminares!B1650</f>
        <v>Desmonte Punto Sanitário,  y resane con mortero 1:3</v>
      </c>
      <c r="C27" s="21" t="s">
        <v>16</v>
      </c>
      <c r="D27" s="19">
        <v>12</v>
      </c>
      <c r="E27" s="20">
        <v>4270</v>
      </c>
      <c r="F27" s="20">
        <f t="shared" si="0"/>
        <v>51240</v>
      </c>
    </row>
    <row r="28" spans="1:6" ht="25.5">
      <c r="A28" s="22">
        <f t="shared" si="2"/>
        <v>1.1600000000000001</v>
      </c>
      <c r="B28" s="17" t="str">
        <f>[1]preliminares!B56</f>
        <v>Demolición de muro en soga ladrillo comun, incluye retiro y bote de escombros.</v>
      </c>
      <c r="C28" s="21" t="s">
        <v>14</v>
      </c>
      <c r="D28" s="19">
        <v>9</v>
      </c>
      <c r="E28" s="20">
        <v>10063</v>
      </c>
      <c r="F28" s="20">
        <f t="shared" si="0"/>
        <v>90567</v>
      </c>
    </row>
    <row r="29" spans="1:6" ht="25.5">
      <c r="A29" s="22">
        <f t="shared" si="2"/>
        <v>1.1700000000000002</v>
      </c>
      <c r="B29" s="17" t="str">
        <f>[1]preliminares!B1701</f>
        <v>Desmonte y reubicación de archivo rodante estructura metalica y madecor.</v>
      </c>
      <c r="C29" s="21" t="s">
        <v>17</v>
      </c>
      <c r="D29" s="19">
        <v>24</v>
      </c>
      <c r="E29" s="20">
        <v>12559</v>
      </c>
      <c r="F29" s="20">
        <f t="shared" si="0"/>
        <v>301416</v>
      </c>
    </row>
    <row r="30" spans="1:6" ht="25.5">
      <c r="A30" s="22">
        <f t="shared" si="2"/>
        <v>1.1800000000000002</v>
      </c>
      <c r="B30" s="17" t="str">
        <f>[1]preliminares!B675</f>
        <v>Excavación a mano hasta 50 cm.con retiro y bote de escombros.</v>
      </c>
      <c r="C30" s="21" t="s">
        <v>18</v>
      </c>
      <c r="D30" s="19">
        <v>10</v>
      </c>
      <c r="E30" s="20">
        <v>23587</v>
      </c>
      <c r="F30" s="20">
        <f t="shared" si="0"/>
        <v>235870</v>
      </c>
    </row>
    <row r="31" spans="1:6" ht="25.5">
      <c r="A31" s="22">
        <f t="shared" si="2"/>
        <v>1.1900000000000002</v>
      </c>
      <c r="B31" s="17" t="str">
        <f>[1]preliminares!B831</f>
        <v>Demolición piso primario en concreto esp. 8 cm. con retiro y bote de escombros.</v>
      </c>
      <c r="C31" s="21" t="s">
        <v>14</v>
      </c>
      <c r="D31" s="19">
        <v>51.122900000000001</v>
      </c>
      <c r="E31" s="20">
        <v>9218</v>
      </c>
      <c r="F31" s="20">
        <f t="shared" si="0"/>
        <v>471250.8922</v>
      </c>
    </row>
    <row r="32" spans="1:6" ht="25.5">
      <c r="A32" s="22">
        <f t="shared" si="2"/>
        <v>1.2000000000000002</v>
      </c>
      <c r="B32" s="17" t="str">
        <f>[1]preliminares!B936</f>
        <v>Corte de piso primario en concreto con disco E=5 cm. para excavación e instalación de tubería pvc sanitária.</v>
      </c>
      <c r="C32" s="21" t="s">
        <v>17</v>
      </c>
      <c r="D32" s="19">
        <v>65</v>
      </c>
      <c r="E32" s="20">
        <v>4111</v>
      </c>
      <c r="F32" s="20">
        <f t="shared" si="0"/>
        <v>267215</v>
      </c>
    </row>
    <row r="33" spans="1:6">
      <c r="A33" s="14" t="s">
        <v>19</v>
      </c>
      <c r="B33" s="15" t="s">
        <v>20</v>
      </c>
      <c r="C33" s="15"/>
      <c r="D33" s="15"/>
      <c r="E33" s="23"/>
      <c r="F33" s="20"/>
    </row>
    <row r="34" spans="1:6" ht="38.25">
      <c r="A34" s="22">
        <v>2.1</v>
      </c>
      <c r="B34" s="17" t="str">
        <f>[1]concretos!B2665</f>
        <v>Caja de inspección en concreto 17,5 mpa, 60 x 60 cms, con tapa espesor = 0,08 mts, incluye refuerzo de 1/4" ambas direcciones, y borde en angulo de 3" a 3 1/2"</v>
      </c>
      <c r="C34" s="21" t="s">
        <v>16</v>
      </c>
      <c r="D34" s="19">
        <v>4</v>
      </c>
      <c r="E34" s="20">
        <v>191152</v>
      </c>
      <c r="F34" s="20">
        <f t="shared" si="0"/>
        <v>764608</v>
      </c>
    </row>
    <row r="35" spans="1:6" ht="38.25">
      <c r="A35" s="16">
        <v>2.2000000000000002</v>
      </c>
      <c r="B35" s="17" t="str">
        <f>[1]concretos!B901</f>
        <v>Tapas en concreto clase D (21 MPA). Ancho de 0.60 cms. E=0.05 cms. Con refuerzo en malla electrosoldada 4 mm. Abertura de 0.25*0.25 m.</v>
      </c>
      <c r="C35" s="21" t="s">
        <v>16</v>
      </c>
      <c r="D35" s="19">
        <v>5</v>
      </c>
      <c r="E35" s="20">
        <v>14564.271500000001</v>
      </c>
      <c r="F35" s="20">
        <f t="shared" si="0"/>
        <v>72821.357499999998</v>
      </c>
    </row>
    <row r="36" spans="1:6">
      <c r="A36" s="14" t="s">
        <v>21</v>
      </c>
      <c r="B36" s="15" t="s">
        <v>22</v>
      </c>
      <c r="C36" s="15"/>
      <c r="D36" s="15"/>
      <c r="E36" s="23"/>
      <c r="F36" s="20"/>
    </row>
    <row r="37" spans="1:6">
      <c r="A37" s="16">
        <v>3.1</v>
      </c>
      <c r="B37" s="24" t="str">
        <f>[1]mamposteria!B2</f>
        <v>Muro en Bloque No. 5 E=0.12m incluye grafil de acero</v>
      </c>
      <c r="C37" s="18" t="s">
        <v>14</v>
      </c>
      <c r="D37" s="25">
        <v>3</v>
      </c>
      <c r="E37" s="26">
        <v>36094</v>
      </c>
      <c r="F37" s="20">
        <f t="shared" si="0"/>
        <v>108282</v>
      </c>
    </row>
    <row r="38" spans="1:6" ht="25.5">
      <c r="A38" s="27">
        <v>3.1</v>
      </c>
      <c r="B38" s="17" t="str">
        <f>[1]mamposteria!B105</f>
        <v>Repello sobre muro espesor 3.5 cm. Mortero 1:3 con impermeabilizante</v>
      </c>
      <c r="C38" s="18" t="s">
        <v>14</v>
      </c>
      <c r="D38" s="25">
        <v>54</v>
      </c>
      <c r="E38" s="26">
        <v>16728</v>
      </c>
      <c r="F38" s="20">
        <f t="shared" si="0"/>
        <v>903312</v>
      </c>
    </row>
    <row r="39" spans="1:6">
      <c r="A39" s="27">
        <v>3.2</v>
      </c>
      <c r="B39" s="17" t="str">
        <f>[1]mamposteria!B411</f>
        <v xml:space="preserve"> Estuco  plástico para muros.</v>
      </c>
      <c r="C39" s="18" t="s">
        <v>14</v>
      </c>
      <c r="D39" s="25">
        <v>410</v>
      </c>
      <c r="E39" s="26">
        <v>4581</v>
      </c>
      <c r="F39" s="20">
        <f t="shared" si="0"/>
        <v>1878210</v>
      </c>
    </row>
    <row r="40" spans="1:6" ht="25.5">
      <c r="A40" s="27">
        <v>3.3</v>
      </c>
      <c r="B40" s="17" t="s">
        <v>23</v>
      </c>
      <c r="C40" s="18" t="s">
        <v>17</v>
      </c>
      <c r="D40" s="19">
        <v>220</v>
      </c>
      <c r="E40" s="20">
        <v>8200</v>
      </c>
      <c r="F40" s="20">
        <f t="shared" si="0"/>
        <v>1804000</v>
      </c>
    </row>
    <row r="41" spans="1:6">
      <c r="A41" s="14" t="s">
        <v>24</v>
      </c>
      <c r="B41" s="15" t="s">
        <v>25</v>
      </c>
      <c r="C41" s="15"/>
      <c r="D41" s="15"/>
      <c r="E41" s="23"/>
      <c r="F41" s="20"/>
    </row>
    <row r="42" spans="1:6" ht="25.5">
      <c r="A42" s="27">
        <v>4.0999999999999996</v>
      </c>
      <c r="B42" s="24" t="str">
        <f>[1]concretos!B743</f>
        <v>Construccion de piso primario de espesor=8 cms. En concreto clase E (17,5 MPA)</v>
      </c>
      <c r="C42" s="18" t="s">
        <v>14</v>
      </c>
      <c r="D42" s="19">
        <v>53</v>
      </c>
      <c r="E42" s="26">
        <v>33985</v>
      </c>
      <c r="F42" s="20">
        <f t="shared" si="0"/>
        <v>1801205</v>
      </c>
    </row>
    <row r="43" spans="1:6" ht="63.75">
      <c r="A43" s="27">
        <f>A42+0.1</f>
        <v>4.1999999999999993</v>
      </c>
      <c r="B43" s="24" t="str">
        <f>'[1]pisos y acabados'!B263</f>
        <v xml:space="preserve"> Construcción e instalación de piso en baldosa Alfa  blanco payande, grano No.5, Dimensiones 0.30 x 0.30 junta perdida incluye tratamiento completo de acabado (destroncado, pulido, brillado y cristalizado).  Incluye mortero 1:4 de nivelación para pisos, e</v>
      </c>
      <c r="C43" s="18" t="s">
        <v>14</v>
      </c>
      <c r="D43" s="19">
        <v>135</v>
      </c>
      <c r="E43" s="26">
        <v>80989</v>
      </c>
      <c r="F43" s="20">
        <f t="shared" si="0"/>
        <v>10933515</v>
      </c>
    </row>
    <row r="44" spans="1:6" ht="25.5">
      <c r="A44" s="27">
        <f>A43+0.1</f>
        <v>4.2999999999999989</v>
      </c>
      <c r="B44" s="24" t="str">
        <f>'[1]pisos y acabados'!B467</f>
        <v>Suministro e instalacion de guardaescoba Media Caña  Cemento h=10 cm. + Esmalte Epóxico</v>
      </c>
      <c r="C44" s="18" t="s">
        <v>17</v>
      </c>
      <c r="D44" s="19">
        <v>112</v>
      </c>
      <c r="E44" s="26">
        <v>16949</v>
      </c>
      <c r="F44" s="20">
        <f t="shared" si="0"/>
        <v>1898288</v>
      </c>
    </row>
    <row r="45" spans="1:6" ht="38.25">
      <c r="A45" s="27">
        <f>A44+0.1</f>
        <v>4.3999999999999986</v>
      </c>
      <c r="B45" s="17" t="str">
        <f>'[1]pisos y acabados'!B314</f>
        <v>Suministro e instalacion de enchape en cerámica primera calidad piso pared de 20.5*20.5 cms. incluye repello 1:3, pegado con pegacor.</v>
      </c>
      <c r="C45" s="18" t="s">
        <v>14</v>
      </c>
      <c r="D45" s="19">
        <v>30</v>
      </c>
      <c r="E45" s="26">
        <v>35628</v>
      </c>
      <c r="F45" s="20">
        <f t="shared" si="0"/>
        <v>1068840</v>
      </c>
    </row>
    <row r="46" spans="1:6">
      <c r="A46" s="14" t="s">
        <v>26</v>
      </c>
      <c r="B46" s="15" t="s">
        <v>27</v>
      </c>
      <c r="C46" s="15"/>
      <c r="D46" s="15"/>
      <c r="E46" s="23"/>
      <c r="F46" s="20"/>
    </row>
    <row r="47" spans="1:6">
      <c r="A47" s="28">
        <v>5.0999999999999996</v>
      </c>
      <c r="B47" s="29" t="s">
        <v>28</v>
      </c>
      <c r="C47" s="30"/>
      <c r="D47" s="31"/>
      <c r="E47" s="32"/>
      <c r="F47" s="20"/>
    </row>
    <row r="48" spans="1:6" ht="38.25">
      <c r="A48" s="22" t="s">
        <v>29</v>
      </c>
      <c r="B48" s="24" t="str">
        <f>[1]instalaciones!B202</f>
        <v>Suministro e instalación de tubería de presión  PVC  1/2 " RDE 21, incluye accesorios galvanizados en la salida de conexión y de instalación</v>
      </c>
      <c r="C48" s="21" t="s">
        <v>17</v>
      </c>
      <c r="D48" s="19">
        <v>63</v>
      </c>
      <c r="E48" s="20">
        <v>3943</v>
      </c>
      <c r="F48" s="20">
        <f t="shared" si="0"/>
        <v>248409</v>
      </c>
    </row>
    <row r="49" spans="1:6" ht="38.25">
      <c r="A49" s="22" t="s">
        <v>30</v>
      </c>
      <c r="B49" s="24" t="str">
        <f>[1]instalaciones!B254</f>
        <v>Suministro e instalación de tubería de presión  PVC 3/4 ", incluye accesorios galvanizados en la salida de conexión y de instalación</v>
      </c>
      <c r="C49" s="21" t="s">
        <v>17</v>
      </c>
      <c r="D49" s="19">
        <v>18</v>
      </c>
      <c r="E49" s="20">
        <v>4942</v>
      </c>
      <c r="F49" s="20">
        <f t="shared" si="0"/>
        <v>88956</v>
      </c>
    </row>
    <row r="50" spans="1:6" ht="38.25">
      <c r="A50" s="22" t="s">
        <v>31</v>
      </c>
      <c r="B50" s="17" t="str">
        <f>[1]instalaciones!B662</f>
        <v>Suministro e instalación de llaves de paso 1/2" Red White, con su respectiva tapa de registro plástica de PVC  15x15 cmts. y accesorios.</v>
      </c>
      <c r="C50" s="21" t="s">
        <v>16</v>
      </c>
      <c r="D50" s="19">
        <v>11</v>
      </c>
      <c r="E50" s="20">
        <v>47413</v>
      </c>
      <c r="F50" s="20">
        <f t="shared" si="0"/>
        <v>521543</v>
      </c>
    </row>
    <row r="51" spans="1:6" ht="25.5">
      <c r="A51" s="22" t="s">
        <v>32</v>
      </c>
      <c r="B51" s="17" t="str">
        <f>[1]instalaciones!B765</f>
        <v>Tapa plastica de Registro 20x20 con marco de incrustar.</v>
      </c>
      <c r="C51" s="21" t="s">
        <v>16</v>
      </c>
      <c r="D51" s="19">
        <v>11</v>
      </c>
      <c r="E51" s="20">
        <v>12794</v>
      </c>
      <c r="F51" s="20">
        <f t="shared" si="0"/>
        <v>140734</v>
      </c>
    </row>
    <row r="52" spans="1:6">
      <c r="A52" s="28">
        <v>5.2</v>
      </c>
      <c r="B52" s="15" t="s">
        <v>33</v>
      </c>
      <c r="C52" s="15"/>
      <c r="D52" s="15"/>
      <c r="E52" s="23"/>
      <c r="F52" s="20"/>
    </row>
    <row r="53" spans="1:6" ht="38.25">
      <c r="A53" s="21" t="s">
        <v>34</v>
      </c>
      <c r="B53" s="24" t="str">
        <f>[1]instalaciones!B1</f>
        <v>Puntos hidráulicos de 1/2" tubería PVC RDE 21, incluye accesorios galvanizados en la salida de conexión y de instalación</v>
      </c>
      <c r="C53" s="21" t="s">
        <v>16</v>
      </c>
      <c r="D53" s="19">
        <v>11</v>
      </c>
      <c r="E53" s="20">
        <v>20477</v>
      </c>
      <c r="F53" s="20">
        <f t="shared" si="0"/>
        <v>225247</v>
      </c>
    </row>
    <row r="54" spans="1:6">
      <c r="A54" s="28">
        <v>5.3</v>
      </c>
      <c r="B54" s="29" t="s">
        <v>35</v>
      </c>
      <c r="C54" s="30"/>
      <c r="D54" s="31"/>
      <c r="E54" s="32"/>
      <c r="F54" s="20"/>
    </row>
    <row r="55" spans="1:6" ht="38.25">
      <c r="A55" s="22" t="s">
        <v>36</v>
      </c>
      <c r="B55" s="24" t="str">
        <f>[1]instalaciones!B102</f>
        <v>Puntos sanitarios D=2", incluye accesorios pvc para su instalación, y tubo pvc D=2" hasta  una longitud promedio de 3,00 metros.</v>
      </c>
      <c r="C55" s="21" t="s">
        <v>16</v>
      </c>
      <c r="D55" s="19">
        <v>10</v>
      </c>
      <c r="E55" s="20">
        <v>53389</v>
      </c>
      <c r="F55" s="20">
        <f t="shared" si="0"/>
        <v>533890</v>
      </c>
    </row>
    <row r="56" spans="1:6" ht="38.25">
      <c r="A56" s="22" t="s">
        <v>37</v>
      </c>
      <c r="B56" s="17" t="str">
        <f>[1]instalaciones!B355</f>
        <v>Puntos sanitarios D=3", incluye accesorios pvc para su instalación, y tubo pvc D=3" hasta  una longitud promedio de 3,00 metros.</v>
      </c>
      <c r="C56" s="21" t="s">
        <v>16</v>
      </c>
      <c r="D56" s="19">
        <v>2</v>
      </c>
      <c r="E56" s="20">
        <v>59439</v>
      </c>
      <c r="F56" s="20">
        <f t="shared" si="0"/>
        <v>118878</v>
      </c>
    </row>
    <row r="57" spans="1:6" ht="38.25">
      <c r="A57" s="22" t="s">
        <v>38</v>
      </c>
      <c r="B57" s="24" t="str">
        <f>[1]instalaciones!B152</f>
        <v>Puntos sanitarios D=4", incluye accesorios pvc para su instalación, y tubo pvc D=4" hasta  una longitud promedio de 3,00 metros.</v>
      </c>
      <c r="C57" s="21" t="s">
        <v>16</v>
      </c>
      <c r="D57" s="19">
        <v>1</v>
      </c>
      <c r="E57" s="20">
        <v>64989</v>
      </c>
      <c r="F57" s="20">
        <f t="shared" si="0"/>
        <v>64989</v>
      </c>
    </row>
    <row r="58" spans="1:6">
      <c r="A58" s="28">
        <v>5.4</v>
      </c>
      <c r="B58" s="29" t="s">
        <v>39</v>
      </c>
      <c r="C58" s="30"/>
      <c r="D58" s="31"/>
      <c r="E58" s="32"/>
      <c r="F58" s="20"/>
    </row>
    <row r="59" spans="1:6" ht="38.25">
      <c r="A59" s="21" t="s">
        <v>40</v>
      </c>
      <c r="B59" s="17" t="str">
        <f>[1]instalaciones!B304</f>
        <v>Suministro e instalación tubería PVC sanitaria 2" incluye accesorios, excavacion, retiro de escombros y relleno de zanja.</v>
      </c>
      <c r="C59" s="21" t="s">
        <v>17</v>
      </c>
      <c r="D59" s="19">
        <v>42</v>
      </c>
      <c r="E59" s="20">
        <v>29357</v>
      </c>
      <c r="F59" s="20">
        <f t="shared" si="0"/>
        <v>1232994</v>
      </c>
    </row>
    <row r="60" spans="1:6" ht="38.25">
      <c r="A60" s="21" t="s">
        <v>41</v>
      </c>
      <c r="B60" s="17" t="str">
        <f>[1]instalaciones!B559</f>
        <v>Suministro e instalación tubería PVC sanitaria 3"  incluye accesorios, excavacion, retiro de escombros y relleno de zanja.</v>
      </c>
      <c r="C60" s="21" t="s">
        <v>17</v>
      </c>
      <c r="D60" s="19">
        <v>6</v>
      </c>
      <c r="E60" s="20">
        <v>37581</v>
      </c>
      <c r="F60" s="20">
        <f t="shared" si="0"/>
        <v>225486</v>
      </c>
    </row>
    <row r="61" spans="1:6" ht="38.25">
      <c r="A61" s="21" t="s">
        <v>42</v>
      </c>
      <c r="B61" s="17" t="str">
        <f>[1]instalaciones!B406</f>
        <v>Suministro e instalación tubería PVC sanitaria 4"  incluye accesorios, excavacion, retiro de escombros y relleno de zanja.</v>
      </c>
      <c r="C61" s="21" t="s">
        <v>17</v>
      </c>
      <c r="D61" s="19">
        <v>16</v>
      </c>
      <c r="E61" s="20">
        <v>44671</v>
      </c>
      <c r="F61" s="20">
        <f t="shared" si="0"/>
        <v>714736</v>
      </c>
    </row>
    <row r="62" spans="1:6">
      <c r="A62" s="33" t="s">
        <v>43</v>
      </c>
      <c r="B62" s="15" t="s">
        <v>44</v>
      </c>
      <c r="C62" s="15"/>
      <c r="D62" s="15"/>
      <c r="E62" s="23"/>
      <c r="F62" s="20"/>
    </row>
    <row r="63" spans="1:6">
      <c r="A63" s="28" t="s">
        <v>45</v>
      </c>
      <c r="B63" s="29" t="s">
        <v>46</v>
      </c>
      <c r="C63" s="30"/>
      <c r="D63" s="31"/>
      <c r="E63" s="32"/>
      <c r="F63" s="20"/>
    </row>
    <row r="64" spans="1:6" ht="63.75">
      <c r="A64" s="21" t="s">
        <v>47</v>
      </c>
      <c r="B64" s="24" t="str">
        <f>[1]instalaciones!B966</f>
        <v>Suministro e instalación de lavamanos de sobreponer Ref. Marsella 01301 Color:  BONE, incluye llave automática para lavamanos Ref. 711000001, acople manguera lavamanos y sifón desague lavamanos Ref. 931300001</v>
      </c>
      <c r="C64" s="21" t="s">
        <v>16</v>
      </c>
      <c r="D64" s="19">
        <v>3</v>
      </c>
      <c r="E64" s="20">
        <v>307309</v>
      </c>
      <c r="F64" s="20">
        <f t="shared" si="0"/>
        <v>921927</v>
      </c>
    </row>
    <row r="65" spans="1:6" ht="38.25">
      <c r="A65" s="21" t="s">
        <v>48</v>
      </c>
      <c r="B65" s="24" t="str">
        <f>[1]instalaciones!B866</f>
        <v>Sumistro e instalación de sanitario completo Ref. STILO 30535 Color: BONE, incluye  acople de manguera y accesorios</v>
      </c>
      <c r="C65" s="21" t="s">
        <v>16</v>
      </c>
      <c r="D65" s="19">
        <v>2</v>
      </c>
      <c r="E65" s="20">
        <v>419709</v>
      </c>
      <c r="F65" s="20">
        <f t="shared" si="0"/>
        <v>839418</v>
      </c>
    </row>
    <row r="66" spans="1:6" ht="51">
      <c r="A66" s="21" t="s">
        <v>49</v>
      </c>
      <c r="B66" s="24" t="str">
        <f>[1]instalaciones!B1952</f>
        <v xml:space="preserve">Suministro e instalación Pozuelo Acero INOX.Mesón Integral. 0,82*0,55m incluye grifería grival cuello de ganzo, tapones, sifón, rejilla y accesorios para instalación </v>
      </c>
      <c r="C66" s="21" t="s">
        <v>16</v>
      </c>
      <c r="D66" s="19">
        <v>4</v>
      </c>
      <c r="E66" s="20">
        <v>154930</v>
      </c>
      <c r="F66" s="20">
        <f t="shared" si="0"/>
        <v>619720</v>
      </c>
    </row>
    <row r="67" spans="1:6" ht="25.5">
      <c r="A67" s="21" t="s">
        <v>50</v>
      </c>
      <c r="B67" s="24" t="str">
        <f>[1]instalaciones!B1852</f>
        <v>Sumnistro e instalación Mesón Acero INOX 0.50M Entrepaño (0,82*0,55m)</v>
      </c>
      <c r="C67" s="21" t="s">
        <v>16</v>
      </c>
      <c r="D67" s="19">
        <v>4</v>
      </c>
      <c r="E67" s="20">
        <v>56195</v>
      </c>
      <c r="F67" s="20">
        <f t="shared" si="0"/>
        <v>224780</v>
      </c>
    </row>
    <row r="68" spans="1:6" ht="51">
      <c r="A68" s="21" t="s">
        <v>51</v>
      </c>
      <c r="B68" s="24" t="str">
        <f>[1]instalaciones!B1902</f>
        <v xml:space="preserve">Suministro e instalación Pozuelo Acero INOX.Mesón Integral. 2,05*0,55m incluye Grifería grival cuello de ganzo, tapones, sifón, rejilla y accesorios para instalación  </v>
      </c>
      <c r="C68" s="21" t="s">
        <v>16</v>
      </c>
      <c r="D68" s="19">
        <v>3</v>
      </c>
      <c r="E68" s="20">
        <v>266689</v>
      </c>
      <c r="F68" s="20">
        <f t="shared" si="0"/>
        <v>800067</v>
      </c>
    </row>
    <row r="69" spans="1:6" ht="25.5">
      <c r="A69" s="21" t="s">
        <v>52</v>
      </c>
      <c r="B69" s="17" t="str">
        <f>[1]instalaciones!B3093</f>
        <v>Suministro e instalación Rejilla en aluminio anticucarachas 3", con sosco.</v>
      </c>
      <c r="C69" s="21" t="s">
        <v>16</v>
      </c>
      <c r="D69" s="19">
        <v>4</v>
      </c>
      <c r="E69" s="20">
        <v>9011</v>
      </c>
      <c r="F69" s="20">
        <f t="shared" si="0"/>
        <v>36044</v>
      </c>
    </row>
    <row r="70" spans="1:6" ht="25.5">
      <c r="A70" s="33" t="s">
        <v>53</v>
      </c>
      <c r="B70" s="15" t="s">
        <v>54</v>
      </c>
      <c r="C70" s="15"/>
      <c r="D70" s="15"/>
      <c r="E70" s="23"/>
      <c r="F70" s="20"/>
    </row>
    <row r="71" spans="1:6">
      <c r="A71" s="34">
        <v>7.1</v>
      </c>
      <c r="B71" s="29" t="s">
        <v>55</v>
      </c>
      <c r="C71" s="30"/>
      <c r="D71" s="31"/>
      <c r="E71" s="32"/>
      <c r="F71" s="20"/>
    </row>
    <row r="72" spans="1:6" ht="63.75">
      <c r="A72" s="22" t="s">
        <v>56</v>
      </c>
      <c r="B72" s="17" t="str">
        <f>[1]instalaciones!B2052</f>
        <v>Salida para iluminación 110 Voltios en conduit  metalico galvanizado 3/4" Marca I.M.C con accesorios.   Conductores No.12 AWG -THHN -THWN Centelsa y un conductor No.12 AWG -THHN-THWN /Cu  Centelsa (verde) línea a tierra, cajas galvanizadas octogonales" (4</v>
      </c>
      <c r="C72" s="21" t="s">
        <v>16</v>
      </c>
      <c r="D72" s="19">
        <v>27</v>
      </c>
      <c r="E72" s="20">
        <v>88500</v>
      </c>
      <c r="F72" s="20">
        <f t="shared" si="0"/>
        <v>2389500</v>
      </c>
    </row>
    <row r="73" spans="1:6" ht="25.5">
      <c r="A73" s="22" t="s">
        <v>57</v>
      </c>
      <c r="B73" s="17" t="str">
        <f>[1]instalaciones!B3144</f>
        <v>Lampara Electronica de incrustar 4x17 60x60  ILTELUX IR 2X2/3" ESP 16C/4T817 41/E1.</v>
      </c>
      <c r="C73" s="21" t="s">
        <v>16</v>
      </c>
      <c r="D73" s="19">
        <v>27</v>
      </c>
      <c r="E73" s="20">
        <v>207316</v>
      </c>
      <c r="F73" s="20">
        <f t="shared" si="0"/>
        <v>5597532</v>
      </c>
    </row>
    <row r="74" spans="1:6" ht="63.75">
      <c r="A74" s="22" t="s">
        <v>58</v>
      </c>
      <c r="B74" s="17" t="str">
        <f>[1]instalaciones!B2102</f>
        <v xml:space="preserve">Salidas para  Energía Regulada que Incluye:   Toma corriente doble 15 Amp. Levitón grado hospitalario, ductos conduit  metalico galvanizado 3/4" marca I.M.C con accesorios. Conductores en cable No. 12AWG-THHN-THWN/Cu Centelsa. Línea a tierra en conductor </v>
      </c>
      <c r="C74" s="21" t="s">
        <v>16</v>
      </c>
      <c r="D74" s="19">
        <v>30</v>
      </c>
      <c r="E74" s="20">
        <v>106500</v>
      </c>
      <c r="F74" s="20">
        <f t="shared" si="0"/>
        <v>3195000</v>
      </c>
    </row>
    <row r="75" spans="1:6">
      <c r="A75" s="34">
        <v>7.2</v>
      </c>
      <c r="B75" s="29" t="s">
        <v>59</v>
      </c>
      <c r="C75" s="21"/>
      <c r="D75" s="19"/>
      <c r="E75" s="20"/>
      <c r="F75" s="20"/>
    </row>
    <row r="76" spans="1:6" ht="25.5">
      <c r="A76" s="21" t="s">
        <v>60</v>
      </c>
      <c r="B76" s="17" t="str">
        <f>[1]instalaciones!B2357</f>
        <v>Suministro e instalación tablero de 12 circuitos inclye automaticos 1*20A</v>
      </c>
      <c r="C76" s="21" t="s">
        <v>16</v>
      </c>
      <c r="D76" s="19">
        <v>1</v>
      </c>
      <c r="E76" s="20">
        <v>376782</v>
      </c>
      <c r="F76" s="20">
        <f t="shared" ref="F76:F102" si="3">+E76*D76</f>
        <v>376782</v>
      </c>
    </row>
    <row r="77" spans="1:6" ht="25.5">
      <c r="A77" s="21" t="s">
        <v>61</v>
      </c>
      <c r="B77" s="17" t="str">
        <f>[1]instalaciones!B2408</f>
        <v>Acometida eléctrica en alambre No. 8 incluye regata, ductería, cableado, 2 #8 y 1#12</v>
      </c>
      <c r="C77" s="21" t="s">
        <v>17</v>
      </c>
      <c r="D77" s="19">
        <v>60</v>
      </c>
      <c r="E77" s="20">
        <v>23638</v>
      </c>
      <c r="F77" s="20">
        <f t="shared" si="3"/>
        <v>1418280</v>
      </c>
    </row>
    <row r="78" spans="1:6">
      <c r="A78" s="34">
        <v>7.3</v>
      </c>
      <c r="B78" s="29" t="s">
        <v>62</v>
      </c>
      <c r="C78" s="30"/>
      <c r="D78" s="19"/>
      <c r="E78" s="32"/>
      <c r="F78" s="20"/>
    </row>
    <row r="79" spans="1:6" ht="25.5">
      <c r="A79" s="22" t="s">
        <v>63</v>
      </c>
      <c r="B79" s="17" t="str">
        <f>[1]instalaciones!B2889</f>
        <v>Salida para Televisión incluye regata,  aparato, ducto, cableado e instalación.</v>
      </c>
      <c r="C79" s="21" t="s">
        <v>16</v>
      </c>
      <c r="D79" s="19">
        <v>4</v>
      </c>
      <c r="E79" s="20">
        <v>77585</v>
      </c>
      <c r="F79" s="20">
        <f t="shared" si="3"/>
        <v>310340</v>
      </c>
    </row>
    <row r="80" spans="1:6">
      <c r="A80" s="34">
        <v>7.4</v>
      </c>
      <c r="B80" s="29" t="s">
        <v>64</v>
      </c>
      <c r="C80" s="21"/>
      <c r="D80" s="19"/>
      <c r="E80" s="20"/>
      <c r="F80" s="20"/>
    </row>
    <row r="81" spans="1:6" ht="38.25">
      <c r="A81" s="22" t="s">
        <v>65</v>
      </c>
      <c r="B81" s="17" t="str">
        <f>[1]instalaciones!B2991</f>
        <v>Puesta tierra con Varilla CU 1/2x 2,4 Soldadura Exotérmica tipo CADWELD y aditivos para obtener R&lt;5 OHM</v>
      </c>
      <c r="C81" s="21" t="s">
        <v>16</v>
      </c>
      <c r="D81" s="19">
        <v>2</v>
      </c>
      <c r="E81" s="20">
        <v>299975</v>
      </c>
      <c r="F81" s="20">
        <f t="shared" si="3"/>
        <v>599950</v>
      </c>
    </row>
    <row r="82" spans="1:6">
      <c r="A82" s="34">
        <v>7.5</v>
      </c>
      <c r="B82" s="29" t="s">
        <v>66</v>
      </c>
      <c r="C82" s="30"/>
      <c r="D82" s="19"/>
      <c r="E82" s="32"/>
      <c r="F82" s="20"/>
    </row>
    <row r="83" spans="1:6" ht="38.25">
      <c r="A83" s="22" t="s">
        <v>67</v>
      </c>
      <c r="B83" s="17" t="str">
        <f>[1]instalaciones!B2940</f>
        <v>Salida de voz o datos 6A  completa que incluye: Flace Plate, Jack Rj45 y caja de incrustar, Cable UTP nivel 5E Belden con blindaje especial, instalación y ducto</v>
      </c>
      <c r="C83" s="21" t="s">
        <v>16</v>
      </c>
      <c r="D83" s="19">
        <v>11</v>
      </c>
      <c r="E83" s="20">
        <v>155000</v>
      </c>
      <c r="F83" s="20">
        <f t="shared" si="3"/>
        <v>1705000</v>
      </c>
    </row>
    <row r="84" spans="1:6">
      <c r="A84" s="34" t="s">
        <v>68</v>
      </c>
      <c r="B84" s="29" t="s">
        <v>69</v>
      </c>
      <c r="C84" s="21"/>
      <c r="D84" s="19"/>
      <c r="E84" s="20"/>
      <c r="F84" s="20"/>
    </row>
    <row r="85" spans="1:6">
      <c r="A85" s="34">
        <v>8.1</v>
      </c>
      <c r="B85" s="29" t="s">
        <v>70</v>
      </c>
      <c r="C85" s="29"/>
      <c r="D85" s="29"/>
      <c r="E85" s="20"/>
      <c r="F85" s="20"/>
    </row>
    <row r="86" spans="1:6" ht="63.75">
      <c r="A86" s="22" t="s">
        <v>71</v>
      </c>
      <c r="B86" s="17" t="str">
        <f>[1]cubierta!B1063</f>
        <v>Construcción de cielo falso en Superboard 6 mm, Instalado sobre perfileria rolada calibre 26, cada 40 cm.  Incluye pintura  vinilo Tipo I a tres (3) manos; espesor de lamina de Superboard 6 mm. El cielo falso suspendido con cuelga rigida en angulo galvani</v>
      </c>
      <c r="C86" s="21" t="s">
        <v>14</v>
      </c>
      <c r="D86" s="21">
        <v>135</v>
      </c>
      <c r="E86" s="20">
        <v>48500</v>
      </c>
      <c r="F86" s="20">
        <f t="shared" si="3"/>
        <v>6547500</v>
      </c>
    </row>
    <row r="87" spans="1:6">
      <c r="A87" s="34">
        <v>8.1999999999999993</v>
      </c>
      <c r="B87" s="29" t="s">
        <v>72</v>
      </c>
      <c r="C87" s="29"/>
      <c r="D87" s="29"/>
      <c r="E87" s="20"/>
      <c r="F87" s="20"/>
    </row>
    <row r="88" spans="1:6" ht="63.75">
      <c r="A88" s="22" t="s">
        <v>73</v>
      </c>
      <c r="B88" s="17" t="str">
        <f>[1]cubierta!B1115</f>
        <v>Construcción de muro liviano en seco, en superboard de espesor 10 mm ambas caras;  con estructura en perfilería de acero galvanizado calibre 22 con sección de 89 mm para los parales;  perfil canal en acero galvanizado calibre 22 con sección de 90 mm entre</v>
      </c>
      <c r="C88" s="21" t="s">
        <v>14</v>
      </c>
      <c r="D88" s="21">
        <v>25</v>
      </c>
      <c r="E88" s="20">
        <v>91326</v>
      </c>
      <c r="F88" s="20">
        <f t="shared" si="3"/>
        <v>2283150</v>
      </c>
    </row>
    <row r="89" spans="1:6">
      <c r="A89" s="33" t="s">
        <v>74</v>
      </c>
      <c r="B89" s="15" t="s">
        <v>75</v>
      </c>
      <c r="C89" s="15"/>
      <c r="D89" s="15"/>
      <c r="E89" s="23"/>
      <c r="F89" s="20"/>
    </row>
    <row r="90" spans="1:6">
      <c r="A90" s="34">
        <v>9.1</v>
      </c>
      <c r="B90" s="29" t="s">
        <v>76</v>
      </c>
      <c r="C90" s="30"/>
      <c r="D90" s="35"/>
      <c r="E90" s="32"/>
      <c r="F90" s="20"/>
    </row>
    <row r="91" spans="1:6">
      <c r="A91" s="21" t="s">
        <v>77</v>
      </c>
      <c r="B91" s="17" t="str">
        <f>'[1]pisos y acabados'!B935</f>
        <v>Pintura SIKA GUARD 68 Protector Epóxico Muro</v>
      </c>
      <c r="C91" s="21" t="s">
        <v>14</v>
      </c>
      <c r="D91" s="19">
        <v>140</v>
      </c>
      <c r="E91" s="20">
        <v>15257</v>
      </c>
      <c r="F91" s="20">
        <f t="shared" si="3"/>
        <v>2135980</v>
      </c>
    </row>
    <row r="92" spans="1:6" ht="25.5">
      <c r="A92" s="21" t="s">
        <v>78</v>
      </c>
      <c r="B92" s="17" t="str">
        <f>'[1]pisos y acabados'!B677</f>
        <v>Pintura con vinilo Tipo 1  3 manos sobre muros incluye resanes</v>
      </c>
      <c r="C92" s="21" t="s">
        <v>14</v>
      </c>
      <c r="D92" s="36">
        <v>350</v>
      </c>
      <c r="E92" s="20">
        <v>4674</v>
      </c>
      <c r="F92" s="20">
        <f t="shared" si="3"/>
        <v>1635900</v>
      </c>
    </row>
    <row r="93" spans="1:6" ht="25.5">
      <c r="A93" s="21" t="s">
        <v>79</v>
      </c>
      <c r="B93" s="17" t="str">
        <f>'[1]pisos y acabados'!B728</f>
        <v>Pintura con esmalte sobre puertas y ventanas en madera, incluye limpieza de la superficie.</v>
      </c>
      <c r="C93" s="21" t="s">
        <v>18</v>
      </c>
      <c r="D93" s="36">
        <v>95</v>
      </c>
      <c r="E93" s="20">
        <v>5907</v>
      </c>
      <c r="F93" s="20">
        <f t="shared" si="3"/>
        <v>561165</v>
      </c>
    </row>
    <row r="94" spans="1:6">
      <c r="A94" s="33" t="s">
        <v>80</v>
      </c>
      <c r="B94" s="15" t="s">
        <v>81</v>
      </c>
      <c r="C94" s="15"/>
      <c r="D94" s="15"/>
      <c r="E94" s="23"/>
      <c r="F94" s="20"/>
    </row>
    <row r="95" spans="1:6">
      <c r="A95" s="34">
        <v>10.1</v>
      </c>
      <c r="B95" s="29" t="s">
        <v>82</v>
      </c>
      <c r="C95" s="30"/>
      <c r="D95" s="35"/>
      <c r="E95" s="32"/>
      <c r="F95" s="20"/>
    </row>
    <row r="96" spans="1:6" ht="63.75">
      <c r="A96" s="22" t="s">
        <v>83</v>
      </c>
      <c r="B96" s="24" t="str">
        <f>[1]otros!B252</f>
        <v>Construcción de puerta y marco dos naves,  en aluminio anodizado natural  O-X;  marco sistema corredizo pesado 8025, con enchape F06, a 0.50 mts de altura, en las 2 naves y vidrio fijo en cristal 5 mm, con pisavidrios S343 y S344, montante superior en 2 c</v>
      </c>
      <c r="C96" s="21" t="s">
        <v>14</v>
      </c>
      <c r="D96" s="19">
        <v>18</v>
      </c>
      <c r="E96" s="20">
        <v>234308</v>
      </c>
      <c r="F96" s="20">
        <f t="shared" si="3"/>
        <v>4217544</v>
      </c>
    </row>
    <row r="97" spans="1:6" ht="25.5">
      <c r="A97" s="22" t="s">
        <v>84</v>
      </c>
      <c r="B97" s="24" t="str">
        <f>[1]otros!B303</f>
        <v>Nave aluminio con enchape F06  lleno, incluye chapa y marco aluminio anodizado natural  O-X</v>
      </c>
      <c r="C97" s="21" t="s">
        <v>14</v>
      </c>
      <c r="D97" s="19">
        <v>9</v>
      </c>
      <c r="E97" s="20">
        <v>297243</v>
      </c>
      <c r="F97" s="20">
        <f t="shared" si="3"/>
        <v>2675187</v>
      </c>
    </row>
    <row r="98" spans="1:6">
      <c r="A98" s="37" t="s">
        <v>85</v>
      </c>
      <c r="B98" s="29" t="s">
        <v>86</v>
      </c>
      <c r="C98" s="30"/>
      <c r="D98" s="31"/>
      <c r="E98" s="32"/>
      <c r="F98" s="20"/>
    </row>
    <row r="99" spans="1:6" ht="25.5">
      <c r="A99" s="21">
        <v>11.1</v>
      </c>
      <c r="B99" s="24" t="str">
        <f>[1]otros!B153</f>
        <v xml:space="preserve">Suministro e instalación Vidrio Templado 4mm. incluye pelicula opalizada y angulos 1/2" de soporte 5cm. </v>
      </c>
      <c r="C99" s="21" t="s">
        <v>14</v>
      </c>
      <c r="D99" s="19">
        <v>4</v>
      </c>
      <c r="E99" s="20">
        <v>176475</v>
      </c>
      <c r="F99" s="20">
        <f t="shared" si="3"/>
        <v>705900</v>
      </c>
    </row>
    <row r="100" spans="1:6">
      <c r="A100" s="28" t="s">
        <v>87</v>
      </c>
      <c r="B100" s="15" t="s">
        <v>88</v>
      </c>
      <c r="C100" s="15"/>
      <c r="D100" s="15"/>
      <c r="E100" s="23"/>
      <c r="F100" s="20"/>
    </row>
    <row r="101" spans="1:6">
      <c r="A101" s="28">
        <v>12.1</v>
      </c>
      <c r="B101" s="29" t="s">
        <v>89</v>
      </c>
      <c r="C101" s="21"/>
      <c r="D101" s="19"/>
      <c r="E101" s="20"/>
      <c r="F101" s="20"/>
    </row>
    <row r="102" spans="1:6">
      <c r="A102" s="22" t="s">
        <v>90</v>
      </c>
      <c r="B102" s="24" t="str">
        <f>[1]otros!B51</f>
        <v>Aseo general</v>
      </c>
      <c r="C102" s="21" t="s">
        <v>96</v>
      </c>
      <c r="D102" s="19">
        <v>1</v>
      </c>
      <c r="E102" s="20">
        <v>200000</v>
      </c>
      <c r="F102" s="20">
        <f t="shared" si="3"/>
        <v>200000</v>
      </c>
    </row>
    <row r="103" spans="1:6" ht="15">
      <c r="A103" s="38"/>
      <c r="B103" s="50" t="s">
        <v>91</v>
      </c>
      <c r="C103" s="50"/>
      <c r="D103" s="50"/>
      <c r="E103" s="50"/>
      <c r="F103" s="39">
        <f>SUM(F12:F102)</f>
        <v>73877431.24970001</v>
      </c>
    </row>
    <row r="104" spans="1:6" ht="15">
      <c r="A104" s="40"/>
      <c r="B104" s="50" t="s">
        <v>92</v>
      </c>
      <c r="C104" s="50"/>
      <c r="D104" s="50"/>
      <c r="E104" s="50"/>
      <c r="F104" s="41">
        <f>F103*0.25</f>
        <v>18469357.812425002</v>
      </c>
    </row>
    <row r="105" spans="1:6" ht="15">
      <c r="A105" s="42"/>
      <c r="B105" s="50" t="s">
        <v>99</v>
      </c>
      <c r="C105" s="50"/>
      <c r="D105" s="50"/>
      <c r="E105" s="50"/>
      <c r="F105" s="41">
        <f>F103+F104</f>
        <v>92346789.062125012</v>
      </c>
    </row>
    <row r="106" spans="1:6" ht="15">
      <c r="A106" s="42"/>
      <c r="B106" s="50" t="s">
        <v>93</v>
      </c>
      <c r="C106" s="50"/>
      <c r="D106" s="50"/>
      <c r="E106" s="50"/>
      <c r="F106" s="41">
        <f>(F103*0.05)*0.16</f>
        <v>591019.44999760005</v>
      </c>
    </row>
    <row r="107" spans="1:6" ht="15">
      <c r="A107" s="42"/>
      <c r="B107" s="50" t="s">
        <v>94</v>
      </c>
      <c r="C107" s="50"/>
      <c r="D107" s="50"/>
      <c r="E107" s="50"/>
      <c r="F107" s="41">
        <f>F105+F106</f>
        <v>92937808.512122616</v>
      </c>
    </row>
    <row r="112" spans="1:6">
      <c r="B112" s="43" t="s">
        <v>100</v>
      </c>
    </row>
    <row r="113" spans="2:2">
      <c r="B113" s="43" t="s">
        <v>101</v>
      </c>
    </row>
    <row r="114" spans="2:2">
      <c r="B114" s="43" t="s">
        <v>102</v>
      </c>
    </row>
  </sheetData>
  <mergeCells count="15">
    <mergeCell ref="B105:E105"/>
    <mergeCell ref="B106:E106"/>
    <mergeCell ref="B107:E107"/>
    <mergeCell ref="E8:E10"/>
    <mergeCell ref="F8:F10"/>
    <mergeCell ref="B103:E103"/>
    <mergeCell ref="B104:E104"/>
    <mergeCell ref="A8:A10"/>
    <mergeCell ref="B8:B10"/>
    <mergeCell ref="C8:C10"/>
    <mergeCell ref="D8:D10"/>
    <mergeCell ref="A4:F4"/>
    <mergeCell ref="A5:F5"/>
    <mergeCell ref="A6:F6"/>
    <mergeCell ref="E7:F7"/>
  </mergeCells>
  <phoneticPr fontId="11" type="noConversion"/>
  <printOptions horizontalCentered="1"/>
  <pageMargins left="0.39370078740157483" right="0.19685039370078741" top="0.39370078740157483" bottom="0.39370078740157483" header="0" footer="0"/>
  <pageSetup scale="85" orientation="portrait" verticalDpi="0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CANTIDADES</vt:lpstr>
      <vt:lpstr>PRESUPUESTO OFICIAL</vt:lpstr>
      <vt:lpstr>Hoja3</vt:lpstr>
      <vt:lpstr>CANTIDADES!Títulos_a_imprimir</vt:lpstr>
      <vt:lpstr>'PRESUPUESTO OFICIAL'!Títulos_a_imprimir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</dc:creator>
  <cp:lastModifiedBy>UNICAUCA</cp:lastModifiedBy>
  <cp:lastPrinted>2010-11-30T15:14:50Z</cp:lastPrinted>
  <dcterms:created xsi:type="dcterms:W3CDTF">2010-11-30T14:02:05Z</dcterms:created>
  <dcterms:modified xsi:type="dcterms:W3CDTF">2010-12-15T22:09:40Z</dcterms:modified>
</cp:coreProperties>
</file>